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Realizacija - Prihodi" sheetId="1" r:id="rId1"/>
    <sheet name="Realizacija - Rashodi" sheetId="2" r:id="rId2"/>
  </sheets>
  <definedNames/>
  <calcPr fullCalcOnLoad="1"/>
</workbook>
</file>

<file path=xl/sharedStrings.xml><?xml version="1.0" encoding="utf-8"?>
<sst xmlns="http://schemas.openxmlformats.org/spreadsheetml/2006/main" count="1516" uniqueCount="504">
  <si>
    <t>PUČKO OTVORENO UČILIŠTE</t>
  </si>
  <si>
    <t/>
  </si>
  <si>
    <t>ALDA NEGRIJA 11, LABIN</t>
  </si>
  <si>
    <t>52220, LABIN</t>
  </si>
  <si>
    <t>OIB:43833760619</t>
  </si>
  <si>
    <t>POZICIJA</t>
  </si>
  <si>
    <t>BROJ KONTA</t>
  </si>
  <si>
    <t>VRSTA PRIHODA / PRIMITAKA</t>
  </si>
  <si>
    <t>PLANIRANO</t>
  </si>
  <si>
    <t>REALIZIRANO</t>
  </si>
  <si>
    <t>INDEKS</t>
  </si>
  <si>
    <t>SVEUKUPNO PRIHODI</t>
  </si>
  <si>
    <t>Razdjel</t>
  </si>
  <si>
    <t>000</t>
  </si>
  <si>
    <t>PRIHODI I PRIMICI</t>
  </si>
  <si>
    <t>Glava</t>
  </si>
  <si>
    <t>00005</t>
  </si>
  <si>
    <t>VLASTITI I OSTALI PRIHODI PRORAČUNSKIH KORISNIKA</t>
  </si>
  <si>
    <t xml:space="preserve">Izvor </t>
  </si>
  <si>
    <t>1.1.001</t>
  </si>
  <si>
    <t>1.PRIHODI IZ PRORAČUNA - GRAD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</si>
  <si>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</si>
  <si>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</si>
  <si>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</si>
  <si>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</si>
  <si>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</si>
  <si>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</si>
  <si>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P0130</t>
  </si>
  <si>
    <t>6711</t>
  </si>
  <si>
    <t>Prihodi Grada-Muzej</t>
  </si>
  <si>
    <t>P0130-1</t>
  </si>
  <si>
    <t>Prihodi Grada-Glazbeno scenska</t>
  </si>
  <si>
    <t>P0130-2</t>
  </si>
  <si>
    <t>Prihodi Grada-Gradska galerija</t>
  </si>
  <si>
    <t>3.9.000001</t>
  </si>
  <si>
    <t>3.VLASTITI PRIHODI - PRIHODI KORISNIKA</t>
  </si>
  <si>
    <t>66</t>
  </si>
  <si>
    <t>Prihodi od prodaje proizvoda i robe te pruženih usluga i prihodi od donacija</t>
  </si>
  <si>
    <t>661</t>
  </si>
  <si>
    <t>Prihodi od prodaje proizvoda i robe te pruženih usluga</t>
  </si>
  <si>
    <t>P0106</t>
  </si>
  <si>
    <t>6614</t>
  </si>
  <si>
    <t>Prihodi od prodaje robe - POU</t>
  </si>
  <si>
    <t>P0113</t>
  </si>
  <si>
    <t>6615</t>
  </si>
  <si>
    <t>Prihodi od pruženih usluga-PUO</t>
  </si>
  <si>
    <t>P0113-1</t>
  </si>
  <si>
    <t>Prihodi Auto škole</t>
  </si>
  <si>
    <t>P0113-2</t>
  </si>
  <si>
    <t>Prihodi Kina</t>
  </si>
  <si>
    <t>P0113-3</t>
  </si>
  <si>
    <t>Prihodi obrazovne djelatnosti</t>
  </si>
  <si>
    <t>P0113-4</t>
  </si>
  <si>
    <t>Prihodi Gradske galerije</t>
  </si>
  <si>
    <t>P0113-5</t>
  </si>
  <si>
    <t>Prihodi Muzeja</t>
  </si>
  <si>
    <t>4.9.000001</t>
  </si>
  <si>
    <t>4.PRIHODI ZA POSEBNE NAMJENE - PRIHODI KORISNIKA</t>
  </si>
  <si>
    <t>65</t>
  </si>
  <si>
    <t>Prihodi od upravnih i administrativnih pristojbi, pristojbi po posebnim propisima i naknada</t>
  </si>
  <si>
    <t>652</t>
  </si>
  <si>
    <t>Prihodi po posebnim propisima</t>
  </si>
  <si>
    <t>P0117</t>
  </si>
  <si>
    <t>6526</t>
  </si>
  <si>
    <t>Sufinanciranje cijene usluga, participacije i sl.-PUO</t>
  </si>
  <si>
    <t>P0117-1</t>
  </si>
  <si>
    <t>P0117-2</t>
  </si>
  <si>
    <t>Prihodi-Glazbeno-scenska</t>
  </si>
  <si>
    <t>5.9.000001</t>
  </si>
  <si>
    <t>5. POMOĆI - PRIHODI KORISNIKA GL 02</t>
  </si>
  <si>
    <t>63</t>
  </si>
  <si>
    <t>Pomoći iz inozemstva i od subjekata unutar općeg proračuna</t>
  </si>
  <si>
    <t>634</t>
  </si>
  <si>
    <t>Pomoći od izvanproračunskih korisnika</t>
  </si>
  <si>
    <t>P0124</t>
  </si>
  <si>
    <t>6341</t>
  </si>
  <si>
    <t>Tekuće pomoći od izvanproračunskih korisnika-PUO-volonteri</t>
  </si>
  <si>
    <t>P0124-1</t>
  </si>
  <si>
    <t>Tekuće pomoći-HZZ- Projekt Rudnici baštine</t>
  </si>
  <si>
    <t>636</t>
  </si>
  <si>
    <t>Pomoći proračunskim korisnicima iz proračuna koji im nije nadležan</t>
  </si>
  <si>
    <t>P0131</t>
  </si>
  <si>
    <t>6361</t>
  </si>
  <si>
    <t>Tekuće pomoći iz žup. proračuna - galerija-PUO</t>
  </si>
  <si>
    <t>P0138</t>
  </si>
  <si>
    <t>Tekuće pomoći  iz drž. proračuna - galerija-PUO</t>
  </si>
  <si>
    <t>638</t>
  </si>
  <si>
    <t>Pomoći temeljem prijenosa EU sredstava</t>
  </si>
  <si>
    <t>P0138-1</t>
  </si>
  <si>
    <t>6381</t>
  </si>
  <si>
    <t>Tekuće pomoći od PUO Zagreb temeljem prijenosa EU sredstava</t>
  </si>
  <si>
    <t>6.9.000001</t>
  </si>
  <si>
    <t>6.DONACIJE - PRIHODI KORISNIKA</t>
  </si>
  <si>
    <t>663</t>
  </si>
  <si>
    <t>Donacije od pravnih i fizičkih osoba izvan općeg proračuna</t>
  </si>
  <si>
    <t>P0165</t>
  </si>
  <si>
    <t>6631</t>
  </si>
  <si>
    <t>Tekuće donacije-PUO</t>
  </si>
  <si>
    <t>7.9.000002</t>
  </si>
  <si>
    <t>7.PRIHODI OD NEFINANCIJSKE IMOVINE - PRIH. KOR.</t>
  </si>
  <si>
    <t>7</t>
  </si>
  <si>
    <t>Prihodi od prodaje nefinancijske imovine</t>
  </si>
  <si>
    <t>72</t>
  </si>
  <si>
    <t>Prihodi od prodaje proizvedene dugotrajne imovine</t>
  </si>
  <si>
    <t>722</t>
  </si>
  <si>
    <t>Prihodi od prodaje postrojenja i opreme</t>
  </si>
  <si>
    <t>P0177-1</t>
  </si>
  <si>
    <t>7227</t>
  </si>
  <si>
    <t>Prihodi od prodaje opreme-Kino</t>
  </si>
  <si>
    <t>723</t>
  </si>
  <si>
    <t>Prihodi od prodaje prijevoznih sredstava</t>
  </si>
  <si>
    <t>P0177</t>
  </si>
  <si>
    <t>7231</t>
  </si>
  <si>
    <t>Prijevozna sredstva u cestovnom prometu- POU</t>
  </si>
  <si>
    <t>00006</t>
  </si>
  <si>
    <t>RASPOLOŽIVA SREDSTVA IZ PRIJAŠNJIH GODINA-PROR.KOR.</t>
  </si>
  <si>
    <t>9</t>
  </si>
  <si>
    <t>Vlastiti izvori</t>
  </si>
  <si>
    <t>92</t>
  </si>
  <si>
    <t>Rezultat poslovanja</t>
  </si>
  <si>
    <t>922</t>
  </si>
  <si>
    <t>Višak/manjak prihoda</t>
  </si>
  <si>
    <t>P0178</t>
  </si>
  <si>
    <t>9222</t>
  </si>
  <si>
    <t>Manjak prihoda-PUO</t>
  </si>
  <si>
    <t>P0179</t>
  </si>
  <si>
    <t>9221</t>
  </si>
  <si>
    <t>Višak prihoda-PUO</t>
  </si>
  <si>
    <t>P0180</t>
  </si>
  <si>
    <t>P0181</t>
  </si>
  <si>
    <t>P0182</t>
  </si>
  <si>
    <t>7.9.000001</t>
  </si>
  <si>
    <t>Prihodi od naknade šteta s osn.osiguranja</t>
  </si>
  <si>
    <t>P0183</t>
  </si>
  <si>
    <t>P0184</t>
  </si>
  <si>
    <t>VRSTA RASHODA / IZDATAKA</t>
  </si>
  <si>
    <t>SVEUKUPNO RASHODI / IZDACI</t>
  </si>
  <si>
    <t>500</t>
  </si>
  <si>
    <t>UPRAVNI ODJEL ZA DRUŠTVENE DJELATNOSTI</t>
  </si>
  <si>
    <t>50004</t>
  </si>
  <si>
    <t>USTANOVE U KULTURI</t>
  </si>
  <si>
    <t>Proračunski korisnik</t>
  </si>
  <si>
    <t>15577</t>
  </si>
  <si>
    <t>PUČKO OTVORENO UČILIŠTE LABIN</t>
  </si>
  <si>
    <t>Program</t>
  </si>
  <si>
    <t>5004</t>
  </si>
  <si>
    <t>Promicanje kulture</t>
  </si>
  <si>
    <t>Aktivnost</t>
  </si>
  <si>
    <t>A500005</t>
  </si>
  <si>
    <t>Financiranje muzejske djelatnosti i zajedničkih službi</t>
  </si>
  <si>
    <t>3</t>
  </si>
  <si>
    <t>Rashodi poslovanja</t>
  </si>
  <si>
    <t>31</t>
  </si>
  <si>
    <t>Rashodi za zaposlene</t>
  </si>
  <si>
    <t>311</t>
  </si>
  <si>
    <t>Plaće (Bruto)</t>
  </si>
  <si>
    <t>R0850</t>
  </si>
  <si>
    <t>3111</t>
  </si>
  <si>
    <t>Plaće za redovan rad</t>
  </si>
  <si>
    <t>312</t>
  </si>
  <si>
    <t>Ostali rashodi za zaposlene</t>
  </si>
  <si>
    <t>R0851</t>
  </si>
  <si>
    <t>3121</t>
  </si>
  <si>
    <t>313</t>
  </si>
  <si>
    <t>Doprinosi na plaće</t>
  </si>
  <si>
    <t>R0852</t>
  </si>
  <si>
    <t>3132</t>
  </si>
  <si>
    <t>Doprinosi za zdravstveno osiguranje</t>
  </si>
  <si>
    <t>R0853</t>
  </si>
  <si>
    <t>3133</t>
  </si>
  <si>
    <t>Doprinosi za zapošljavanje</t>
  </si>
  <si>
    <t>32</t>
  </si>
  <si>
    <t>Materijalni rashodi</t>
  </si>
  <si>
    <t>321</t>
  </si>
  <si>
    <t>Naknade troškova zaposlenima</t>
  </si>
  <si>
    <t>R0854</t>
  </si>
  <si>
    <t>3212</t>
  </si>
  <si>
    <t>Naknade za prijevoz, za rad na terenu i odvojeni život</t>
  </si>
  <si>
    <t>322</t>
  </si>
  <si>
    <t>Rashodi za materijal i energiju</t>
  </si>
  <si>
    <t>R0855</t>
  </si>
  <si>
    <t>3223</t>
  </si>
  <si>
    <t>Energija</t>
  </si>
  <si>
    <t>R0856</t>
  </si>
  <si>
    <t>3224</t>
  </si>
  <si>
    <t>Materijal za tekuće i investiciono održavanje</t>
  </si>
  <si>
    <t>323</t>
  </si>
  <si>
    <t>Rashodi za usluge</t>
  </si>
  <si>
    <t>R0857</t>
  </si>
  <si>
    <t>3232</t>
  </si>
  <si>
    <t>Usluge tekućeg i investicijskog održavanja</t>
  </si>
  <si>
    <t>R0858</t>
  </si>
  <si>
    <t>3234</t>
  </si>
  <si>
    <t>Komunalne usluge</t>
  </si>
  <si>
    <t>R0859</t>
  </si>
  <si>
    <t>3237</t>
  </si>
  <si>
    <t>Intelektualne i osobne usluge</t>
  </si>
  <si>
    <t>R0860</t>
  </si>
  <si>
    <t>3239</t>
  </si>
  <si>
    <t>Ostale usluge</t>
  </si>
  <si>
    <t>R0861</t>
  </si>
  <si>
    <t>3211</t>
  </si>
  <si>
    <t>Službena putovanja</t>
  </si>
  <si>
    <t>R0862</t>
  </si>
  <si>
    <t>R0863</t>
  </si>
  <si>
    <t>3213</t>
  </si>
  <si>
    <t>Stručno usavršavanje zaposlenika</t>
  </si>
  <si>
    <t>R0864</t>
  </si>
  <si>
    <t>3214</t>
  </si>
  <si>
    <t>Ostale naknade troškova zaposlenima</t>
  </si>
  <si>
    <t>R0865</t>
  </si>
  <si>
    <t>3221</t>
  </si>
  <si>
    <t>Uredski materijal i ostali materijalni rashodi</t>
  </si>
  <si>
    <t>R0866</t>
  </si>
  <si>
    <t>R0867</t>
  </si>
  <si>
    <t>Materijal i dijelovi za tekuće i investicijsko održavanje</t>
  </si>
  <si>
    <t>R0868</t>
  </si>
  <si>
    <t>3225</t>
  </si>
  <si>
    <t>Sitni inventar i auto gume</t>
  </si>
  <si>
    <t>R0869</t>
  </si>
  <si>
    <t>3231</t>
  </si>
  <si>
    <t>Usluge telefona, pošte i prijevoza</t>
  </si>
  <si>
    <t>R0870</t>
  </si>
  <si>
    <t>R0871</t>
  </si>
  <si>
    <t>3233</t>
  </si>
  <si>
    <t>Usluge promidžbe i informiranja</t>
  </si>
  <si>
    <t>R0872</t>
  </si>
  <si>
    <t>R0873</t>
  </si>
  <si>
    <t>R0874</t>
  </si>
  <si>
    <t>3238</t>
  </si>
  <si>
    <t>Računalne usluge</t>
  </si>
  <si>
    <t>R0875</t>
  </si>
  <si>
    <t>329</t>
  </si>
  <si>
    <t>Ostali nespomenuti rashodi poslovanja</t>
  </si>
  <si>
    <t>R0876</t>
  </si>
  <si>
    <t>3292</t>
  </si>
  <si>
    <t>Premije osiguranja</t>
  </si>
  <si>
    <t>R0877</t>
  </si>
  <si>
    <t>3293</t>
  </si>
  <si>
    <t>Reprezentacija</t>
  </si>
  <si>
    <t>R0878</t>
  </si>
  <si>
    <t>3294</t>
  </si>
  <si>
    <t>Članarine</t>
  </si>
  <si>
    <t>R0879</t>
  </si>
  <si>
    <t>3299</t>
  </si>
  <si>
    <t>34</t>
  </si>
  <si>
    <t>Financijski rashodi</t>
  </si>
  <si>
    <t>343</t>
  </si>
  <si>
    <t>Ostali financijski rashodi</t>
  </si>
  <si>
    <t>R0880</t>
  </si>
  <si>
    <t>3431</t>
  </si>
  <si>
    <t>Bankarske usluge i usluge platnog prometa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</si>
  <si>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</si>
  <si>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</si>
  <si>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</si>
  <si>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</si>
  <si>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</si>
  <si>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</si>
  <si>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R0881</t>
  </si>
  <si>
    <t>4221</t>
  </si>
  <si>
    <t>Uredska oprema i namještaj</t>
  </si>
  <si>
    <t>424</t>
  </si>
  <si>
    <t>Knjige, umjetnička djela i ostale izložbene vrijednosti</t>
  </si>
  <si>
    <t>R0882</t>
  </si>
  <si>
    <t>4243</t>
  </si>
  <si>
    <t>Muzejski izlošci i predmeti prirodnih rijetkosti</t>
  </si>
  <si>
    <t>R0882-1</t>
  </si>
  <si>
    <t>A500006</t>
  </si>
  <si>
    <t>Izložbena djelatnost</t>
  </si>
  <si>
    <t>R0883</t>
  </si>
  <si>
    <t>R0884</t>
  </si>
  <si>
    <t>A500007</t>
  </si>
  <si>
    <t>Glazbeno scenska djelatnost</t>
  </si>
  <si>
    <t>R0885</t>
  </si>
  <si>
    <t>R0886</t>
  </si>
  <si>
    <t>R0887</t>
  </si>
  <si>
    <t>R0888</t>
  </si>
  <si>
    <t>R0889</t>
  </si>
  <si>
    <t>R0890</t>
  </si>
  <si>
    <t>R0891</t>
  </si>
  <si>
    <t>R0892</t>
  </si>
  <si>
    <t>R0893</t>
  </si>
  <si>
    <t>R0894</t>
  </si>
  <si>
    <t>R0895</t>
  </si>
  <si>
    <t>R0896</t>
  </si>
  <si>
    <t>324</t>
  </si>
  <si>
    <t>Naknade troškova osobama izvan radnog odnosa</t>
  </si>
  <si>
    <t>R0897</t>
  </si>
  <si>
    <t>3241</t>
  </si>
  <si>
    <t>R0898</t>
  </si>
  <si>
    <t>R0899</t>
  </si>
  <si>
    <t>A500008</t>
  </si>
  <si>
    <t>Obilježavanje noći Muzeja</t>
  </si>
  <si>
    <t>R0900</t>
  </si>
  <si>
    <t>R0901</t>
  </si>
  <si>
    <t>A500009</t>
  </si>
  <si>
    <t>Gradska galerija</t>
  </si>
  <si>
    <t>R0902</t>
  </si>
  <si>
    <t>R0903</t>
  </si>
  <si>
    <t>R0904</t>
  </si>
  <si>
    <t>R0905</t>
  </si>
  <si>
    <t>R0906</t>
  </si>
  <si>
    <t>R0907</t>
  </si>
  <si>
    <t>Usluge telefona,pošte i prijevoza</t>
  </si>
  <si>
    <t>R0908</t>
  </si>
  <si>
    <t>Usluge tekućeg i invest. održavanja</t>
  </si>
  <si>
    <t>R0909</t>
  </si>
  <si>
    <t>R0910</t>
  </si>
  <si>
    <t>R0911</t>
  </si>
  <si>
    <t>R0912</t>
  </si>
  <si>
    <t>Naknadev troškova osobama izvan radnog odnosa</t>
  </si>
  <si>
    <t>R0913</t>
  </si>
  <si>
    <t>R0914</t>
  </si>
  <si>
    <t>3295</t>
  </si>
  <si>
    <t>Pristojbe i naknade</t>
  </si>
  <si>
    <t>R0915</t>
  </si>
  <si>
    <t>R0916</t>
  </si>
  <si>
    <t>R0917</t>
  </si>
  <si>
    <t>R0918</t>
  </si>
  <si>
    <t>R0919</t>
  </si>
  <si>
    <t>R0920</t>
  </si>
  <si>
    <t>Sitan inventar</t>
  </si>
  <si>
    <t>R0921</t>
  </si>
  <si>
    <t>R0922</t>
  </si>
  <si>
    <t>R0923</t>
  </si>
  <si>
    <t>R0923-1</t>
  </si>
  <si>
    <t>A500010</t>
  </si>
  <si>
    <t>Financiranje redovne djelatnosti kina</t>
  </si>
  <si>
    <t>R0924</t>
  </si>
  <si>
    <t>R0925</t>
  </si>
  <si>
    <t>R0926</t>
  </si>
  <si>
    <t>R0927</t>
  </si>
  <si>
    <t>R0928</t>
  </si>
  <si>
    <t>R0929</t>
  </si>
  <si>
    <t>R0930</t>
  </si>
  <si>
    <t>Sitni inventar</t>
  </si>
  <si>
    <t>R0931</t>
  </si>
  <si>
    <t>R0932</t>
  </si>
  <si>
    <t>R0933</t>
  </si>
  <si>
    <t>R0934</t>
  </si>
  <si>
    <t>R0935</t>
  </si>
  <si>
    <t>3235</t>
  </si>
  <si>
    <t>Zakupnine i najamnine</t>
  </si>
  <si>
    <t>R0936</t>
  </si>
  <si>
    <t>R0937</t>
  </si>
  <si>
    <t>R0938</t>
  </si>
  <si>
    <t>R0939</t>
  </si>
  <si>
    <t>R0940</t>
  </si>
  <si>
    <t>R0941</t>
  </si>
  <si>
    <t>Članarine i norme</t>
  </si>
  <si>
    <t>R0942</t>
  </si>
  <si>
    <t>R0943</t>
  </si>
  <si>
    <t>R0944</t>
  </si>
  <si>
    <t>R0944-1</t>
  </si>
  <si>
    <t>R0944-2</t>
  </si>
  <si>
    <t>R0944-3</t>
  </si>
  <si>
    <t>4223</t>
  </si>
  <si>
    <t>Oprema za održavanje i zaštitu</t>
  </si>
  <si>
    <t>R0944-4</t>
  </si>
  <si>
    <t>4227</t>
  </si>
  <si>
    <t>Uređaji, strojevi i oprema za ostale namjene</t>
  </si>
  <si>
    <t>426</t>
  </si>
  <si>
    <t>Nematerijalna proizvedena imovina</t>
  </si>
  <si>
    <t>R0944-5</t>
  </si>
  <si>
    <t>4262</t>
  </si>
  <si>
    <t>Ulaganja u računalne programe</t>
  </si>
  <si>
    <t>A500011</t>
  </si>
  <si>
    <t>Financiranje redovne djelatnosti obrazovanja odraslih</t>
  </si>
  <si>
    <t>R0945</t>
  </si>
  <si>
    <t>R0946</t>
  </si>
  <si>
    <t>R0947</t>
  </si>
  <si>
    <t>R0948</t>
  </si>
  <si>
    <t>R0949</t>
  </si>
  <si>
    <t>R0950</t>
  </si>
  <si>
    <t>R0951</t>
  </si>
  <si>
    <t>R0952</t>
  </si>
  <si>
    <t>R0953</t>
  </si>
  <si>
    <t>R0954</t>
  </si>
  <si>
    <t>3222</t>
  </si>
  <si>
    <t>Roba</t>
  </si>
  <si>
    <t>R0955</t>
  </si>
  <si>
    <t>R0956</t>
  </si>
  <si>
    <t>R0957</t>
  </si>
  <si>
    <t>R0958</t>
  </si>
  <si>
    <t>R0959</t>
  </si>
  <si>
    <t>R0960</t>
  </si>
  <si>
    <t>R0961</t>
  </si>
  <si>
    <t>R0962</t>
  </si>
  <si>
    <t>R0963</t>
  </si>
  <si>
    <t>R0964</t>
  </si>
  <si>
    <t>R0965</t>
  </si>
  <si>
    <t>R0966</t>
  </si>
  <si>
    <t>R0967</t>
  </si>
  <si>
    <t>R0968</t>
  </si>
  <si>
    <t>R0969</t>
  </si>
  <si>
    <t>R0970</t>
  </si>
  <si>
    <t>Naknade troškova osobama izvan radnog odnosa-volonteri</t>
  </si>
  <si>
    <t>R0971</t>
  </si>
  <si>
    <t>R0972</t>
  </si>
  <si>
    <t>Doprinosi za obvezno zdravstveno osiguranje</t>
  </si>
  <si>
    <t>R0973</t>
  </si>
  <si>
    <t>Doprinosi za obvezno osiguranje u slučaju nezaposlenosti</t>
  </si>
  <si>
    <t>A500012</t>
  </si>
  <si>
    <t>Financiranje redovne djelatnosti auto škole</t>
  </si>
  <si>
    <t>R0979</t>
  </si>
  <si>
    <t>R0980</t>
  </si>
  <si>
    <t>R0981</t>
  </si>
  <si>
    <t>R0982</t>
  </si>
  <si>
    <t>R0983</t>
  </si>
  <si>
    <t>R0984</t>
  </si>
  <si>
    <t>R0985</t>
  </si>
  <si>
    <t>R0986</t>
  </si>
  <si>
    <t>R0987</t>
  </si>
  <si>
    <t>R0988</t>
  </si>
  <si>
    <t>Motorni benzin</t>
  </si>
  <si>
    <t>R0989</t>
  </si>
  <si>
    <t>R0990</t>
  </si>
  <si>
    <t>R0991</t>
  </si>
  <si>
    <t>R0992</t>
  </si>
  <si>
    <t>R0993</t>
  </si>
  <si>
    <t>R0994</t>
  </si>
  <si>
    <t>R0995</t>
  </si>
  <si>
    <t>R0996</t>
  </si>
  <si>
    <t>R0997</t>
  </si>
  <si>
    <t>3236</t>
  </si>
  <si>
    <t>Zdravstvene i veterinarske usluge</t>
  </si>
  <si>
    <t>R0998</t>
  </si>
  <si>
    <t>R0999</t>
  </si>
  <si>
    <t>R1000</t>
  </si>
  <si>
    <t>R1001</t>
  </si>
  <si>
    <t>R1002</t>
  </si>
  <si>
    <t>R1003</t>
  </si>
  <si>
    <t>Javnobilježničke pristojbe</t>
  </si>
  <si>
    <t>R1004</t>
  </si>
  <si>
    <t>R1005</t>
  </si>
  <si>
    <t>R1006</t>
  </si>
  <si>
    <t>3433</t>
  </si>
  <si>
    <t>Zatezne kamate</t>
  </si>
  <si>
    <t>R1007</t>
  </si>
  <si>
    <t>423</t>
  </si>
  <si>
    <t>Prijevozna sredstva</t>
  </si>
  <si>
    <t>R1008</t>
  </si>
  <si>
    <t>4231</t>
  </si>
  <si>
    <t>Motocikl</t>
  </si>
  <si>
    <t>R1009</t>
  </si>
  <si>
    <t>Tekući projekt</t>
  </si>
  <si>
    <t>T500002</t>
  </si>
  <si>
    <t>Projekt Krug-Kultura, Umjetnost, Građani</t>
  </si>
  <si>
    <t>R1009-1</t>
  </si>
  <si>
    <t>R1009-2</t>
  </si>
  <si>
    <t>R1009-3</t>
  </si>
  <si>
    <t>R1009-4</t>
  </si>
  <si>
    <t>R1009-5</t>
  </si>
  <si>
    <t>R1009-6</t>
  </si>
  <si>
    <t>R1009-7</t>
  </si>
  <si>
    <t>R1009-8</t>
  </si>
  <si>
    <t>R1009-9</t>
  </si>
  <si>
    <t>R1009-10</t>
  </si>
  <si>
    <t>T500003</t>
  </si>
  <si>
    <t>Projekt Strani jezici</t>
  </si>
  <si>
    <t>R1009-11</t>
  </si>
  <si>
    <t>R1009-12</t>
  </si>
  <si>
    <t>R1009-13</t>
  </si>
  <si>
    <t>R1009-14</t>
  </si>
  <si>
    <t>R1009-15</t>
  </si>
  <si>
    <t>R1009-16</t>
  </si>
  <si>
    <t>R1009-17</t>
  </si>
  <si>
    <t>T500004</t>
  </si>
  <si>
    <t>Projekt Rudnici baštine</t>
  </si>
  <si>
    <t>R1009-18</t>
  </si>
  <si>
    <t>R1009-19</t>
  </si>
  <si>
    <t>R1009-20</t>
  </si>
  <si>
    <t>R1009-22</t>
  </si>
  <si>
    <t>R1009-23</t>
  </si>
  <si>
    <t>R1009-24</t>
  </si>
  <si>
    <t>R1009-25</t>
  </si>
  <si>
    <t>R1009-26</t>
  </si>
  <si>
    <t>R1009-27</t>
  </si>
  <si>
    <t>R1009-28</t>
  </si>
  <si>
    <t>R1009-29</t>
  </si>
  <si>
    <t>R1009-30</t>
  </si>
  <si>
    <t>R1009-31</t>
  </si>
  <si>
    <t>38</t>
  </si>
  <si>
    <t>Ostali rashodi</t>
  </si>
  <si>
    <t>381</t>
  </si>
  <si>
    <t>Tekuće donacije</t>
  </si>
  <si>
    <t>R1009-32</t>
  </si>
  <si>
    <t>3813</t>
  </si>
  <si>
    <t>Tekuće donacije iz EU sredstava</t>
  </si>
  <si>
    <t>R1009-33</t>
  </si>
  <si>
    <t>R1009-34</t>
  </si>
  <si>
    <t>R1009-35</t>
  </si>
  <si>
    <t>NOVI PLAN</t>
  </si>
  <si>
    <t>POVEĆANJE</t>
  </si>
  <si>
    <t>SMANJENJE</t>
  </si>
  <si>
    <t>Kazne,penali,naknade štete</t>
  </si>
  <si>
    <t>Ostale kazne</t>
  </si>
  <si>
    <t>Licence</t>
  </si>
  <si>
    <t>DRUGE IZMJENE PLANA PRORAČUNA ZA 2019</t>
  </si>
  <si>
    <t>01.01do 03.10.</t>
  </si>
  <si>
    <t>R0917-1</t>
  </si>
  <si>
    <t>R0917-2</t>
  </si>
  <si>
    <t>Službena,radna i zaštitna odjeća i obuća</t>
  </si>
  <si>
    <t>KLASA:400-01/19-01/9   URBROJ:2144-23-01-19-1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</si>
</sst>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2" fillId="36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6" fillId="35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80"/>
      <rgbColor rgb="00FFFF8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I94" sqref="I94"/>
    </sheetView>
  </sheetViews>
  <sheetFormatPr defaultColWidth="9.140625" defaultRowHeight="12.75"/>
  <cols>
    <col min="1" max="1" width="10.28125" style="0" customWidth="1"/>
    <col min="2" max="2" width="13.57421875" style="0" customWidth="1"/>
    <col min="3" max="3" width="74.421875" style="0" customWidth="1"/>
    <col min="4" max="4" width="12.8515625" style="0" customWidth="1"/>
    <col min="5" max="8" width="14.7109375" style="0" customWidth="1"/>
    <col min="9" max="9" width="8.57421875" style="0" customWidth="1"/>
    <col min="10" max="10" width="11.7109375" style="0" bestFit="1" customWidth="1"/>
  </cols>
  <sheetData>
    <row r="1" spans="1:8" ht="12.75">
      <c r="A1" s="33" t="s">
        <v>0</v>
      </c>
      <c r="B1" s="33"/>
      <c r="C1" s="33"/>
      <c r="D1" s="7"/>
      <c r="E1" s="8"/>
      <c r="F1" s="8"/>
      <c r="G1" s="8"/>
      <c r="H1" s="8"/>
    </row>
    <row r="2" spans="1:8" ht="12.75">
      <c r="A2" s="33" t="s">
        <v>1</v>
      </c>
      <c r="B2" s="33"/>
      <c r="C2" s="33"/>
      <c r="D2" s="7"/>
      <c r="E2" s="9"/>
      <c r="F2" s="9"/>
      <c r="G2" s="9"/>
      <c r="H2" s="9"/>
    </row>
    <row r="3" spans="1:3" ht="12.75">
      <c r="A3" s="33" t="s">
        <v>2</v>
      </c>
      <c r="B3" s="33"/>
      <c r="C3" s="33"/>
    </row>
    <row r="4" spans="1:3" ht="12.75">
      <c r="A4" s="33" t="s">
        <v>3</v>
      </c>
      <c r="B4" s="33"/>
      <c r="C4" s="33"/>
    </row>
    <row r="5" spans="1:2" ht="12.75">
      <c r="A5" s="33" t="s">
        <v>4</v>
      </c>
      <c r="B5" s="33"/>
    </row>
    <row r="6" spans="2:4" ht="12.75">
      <c r="B6" s="32" t="s">
        <v>498</v>
      </c>
      <c r="C6" s="33"/>
      <c r="D6" s="33"/>
    </row>
    <row r="7" spans="2:4" ht="12.75">
      <c r="B7" s="32"/>
      <c r="C7" s="33"/>
      <c r="D7" s="33"/>
    </row>
    <row r="9" spans="1:9" s="21" customFormat="1" ht="12.75">
      <c r="A9" s="19" t="s">
        <v>5</v>
      </c>
      <c r="B9" s="19" t="s">
        <v>6</v>
      </c>
      <c r="C9" s="19" t="s">
        <v>7</v>
      </c>
      <c r="D9" s="19" t="s">
        <v>8</v>
      </c>
      <c r="E9" s="19" t="s">
        <v>9</v>
      </c>
      <c r="F9" s="20" t="s">
        <v>493</v>
      </c>
      <c r="G9" s="20" t="s">
        <v>494</v>
      </c>
      <c r="H9" s="20" t="s">
        <v>492</v>
      </c>
      <c r="I9" s="19" t="s">
        <v>10</v>
      </c>
    </row>
    <row r="10" spans="1:9" ht="12.75">
      <c r="A10" s="1"/>
      <c r="B10" s="1"/>
      <c r="C10" s="1"/>
      <c r="D10" s="1"/>
      <c r="E10" s="1"/>
      <c r="F10" s="11"/>
      <c r="G10" s="11"/>
      <c r="H10" s="11"/>
      <c r="I10" s="1"/>
    </row>
    <row r="11" spans="1:9" ht="12.75">
      <c r="A11" s="6" t="s">
        <v>1</v>
      </c>
      <c r="B11" s="6" t="s">
        <v>1</v>
      </c>
      <c r="C11" s="6" t="s">
        <v>11</v>
      </c>
      <c r="D11" s="6">
        <f>D12</f>
        <v>3337611</v>
      </c>
      <c r="E11" s="6">
        <v>1908447.41</v>
      </c>
      <c r="F11" s="6">
        <v>48900</v>
      </c>
      <c r="G11" s="6">
        <f>G12</f>
        <v>6921</v>
      </c>
      <c r="H11" s="6">
        <f>D11+F11-G11</f>
        <v>3379590</v>
      </c>
      <c r="I11" s="6">
        <f aca="true" t="shared" si="0" ref="I11:I25">H11/D11*100</f>
        <v>101.25775592182553</v>
      </c>
    </row>
    <row r="12" spans="1:9" ht="12.75">
      <c r="A12" s="3" t="s">
        <v>12</v>
      </c>
      <c r="B12" s="3" t="s">
        <v>13</v>
      </c>
      <c r="C12" s="3" t="s">
        <v>14</v>
      </c>
      <c r="D12" s="3">
        <f>D13+D62</f>
        <v>3337611</v>
      </c>
      <c r="E12" s="3">
        <v>1908447.41</v>
      </c>
      <c r="F12" s="3">
        <v>48900</v>
      </c>
      <c r="G12" s="3">
        <f>G13+G62</f>
        <v>6921</v>
      </c>
      <c r="H12" s="3">
        <f>H13+H62</f>
        <v>3379590</v>
      </c>
      <c r="I12" s="3">
        <f t="shared" si="0"/>
        <v>101.25775592182553</v>
      </c>
    </row>
    <row r="13" spans="1:10" ht="12.75">
      <c r="A13" s="3" t="s">
        <v>15</v>
      </c>
      <c r="B13" s="3" t="s">
        <v>16</v>
      </c>
      <c r="C13" s="3" t="s">
        <v>17</v>
      </c>
      <c r="D13" s="3">
        <f>D14+D21+D32+D39+D50+D55</f>
        <v>3246642</v>
      </c>
      <c r="E13" s="3">
        <v>1822398.46</v>
      </c>
      <c r="F13" s="3">
        <f>F14+F21+F32+F39+F50+F55</f>
        <v>48900</v>
      </c>
      <c r="G13" s="3">
        <f>G14+G21+G32+G39+G50+G55</f>
        <v>2000</v>
      </c>
      <c r="H13" s="3">
        <f>H14+H21+H32+H39+H50+H55</f>
        <v>3293542</v>
      </c>
      <c r="I13" s="3">
        <f t="shared" si="0"/>
        <v>101.44456949672924</v>
      </c>
      <c r="J13" s="24"/>
    </row>
    <row r="14" spans="1:9" ht="12.75">
      <c r="A14" s="5" t="s">
        <v>18</v>
      </c>
      <c r="B14" s="5" t="s">
        <v>19</v>
      </c>
      <c r="C14" s="5" t="s">
        <v>20</v>
      </c>
      <c r="D14" s="5">
        <v>1177552</v>
      </c>
      <c r="E14" s="5">
        <v>914265.57</v>
      </c>
      <c r="F14" s="5">
        <v>30400</v>
      </c>
      <c r="G14" s="5"/>
      <c r="H14" s="5">
        <v>1207952</v>
      </c>
      <c r="I14" s="5">
        <f t="shared" si="0"/>
        <v>102.58162696849055</v>
      </c>
    </row>
    <row r="15" spans="1:9" s="1" customFormat="1" ht="12.75">
      <c r="A15" s="23" t="s">
        <v>1</v>
      </c>
      <c r="B15" s="23" t="s">
        <v>21</v>
      </c>
      <c r="C15" s="23" t="s">
        <v>22</v>
      </c>
      <c r="D15" s="23">
        <v>1177552</v>
      </c>
      <c r="E15" s="23">
        <v>914265.57</v>
      </c>
      <c r="F15" s="23">
        <v>30400</v>
      </c>
      <c r="G15" s="23"/>
      <c r="H15" s="23">
        <v>1207952</v>
      </c>
      <c r="I15" s="23">
        <f t="shared" si="0"/>
        <v>102.58162696849055</v>
      </c>
    </row>
    <row r="16" spans="1:9" s="1" customFormat="1" ht="12.75">
      <c r="A16" s="1" t="s">
        <v>1</v>
      </c>
      <c r="B16" s="1" t="s">
        <v>23</v>
      </c>
      <c r="C16" s="1" t="s">
        <v>24</v>
      </c>
      <c r="D16" s="23">
        <v>1177552</v>
      </c>
      <c r="E16" s="23">
        <v>914265.57</v>
      </c>
      <c r="F16" s="23">
        <v>30400</v>
      </c>
      <c r="G16" s="23"/>
      <c r="H16" s="23">
        <v>1207952</v>
      </c>
      <c r="I16" s="23">
        <f t="shared" si="0"/>
        <v>102.58162696849055</v>
      </c>
    </row>
    <row r="17" spans="1:9" s="1" customFormat="1" ht="12.75">
      <c r="A17" s="1" t="s">
        <v>1</v>
      </c>
      <c r="B17" s="1" t="s">
        <v>25</v>
      </c>
      <c r="C17" s="1" t="s">
        <v>26</v>
      </c>
      <c r="D17" s="23">
        <v>1177552</v>
      </c>
      <c r="E17" s="23">
        <v>914265.57</v>
      </c>
      <c r="F17" s="23">
        <v>30400</v>
      </c>
      <c r="G17" s="23"/>
      <c r="H17" s="23">
        <v>1207952</v>
      </c>
      <c r="I17" s="23">
        <f t="shared" si="0"/>
        <v>102.58162696849055</v>
      </c>
    </row>
    <row r="18" spans="1:9" ht="12.75">
      <c r="A18" t="s">
        <v>27</v>
      </c>
      <c r="B18" t="s">
        <v>28</v>
      </c>
      <c r="C18" t="s">
        <v>29</v>
      </c>
      <c r="D18" s="2">
        <v>1037552</v>
      </c>
      <c r="E18" s="2">
        <v>823472.56</v>
      </c>
      <c r="F18" s="2">
        <v>30400</v>
      </c>
      <c r="G18" s="2"/>
      <c r="H18" s="2">
        <f>D18+F18</f>
        <v>1067952</v>
      </c>
      <c r="I18" s="23">
        <f t="shared" si="0"/>
        <v>102.92997363023733</v>
      </c>
    </row>
    <row r="19" spans="1:9" ht="12.75">
      <c r="A19" t="s">
        <v>30</v>
      </c>
      <c r="B19" t="s">
        <v>28</v>
      </c>
      <c r="C19" t="s">
        <v>31</v>
      </c>
      <c r="D19" s="2">
        <v>40000</v>
      </c>
      <c r="E19" s="2">
        <v>30000</v>
      </c>
      <c r="F19" s="2"/>
      <c r="G19" s="2"/>
      <c r="H19" s="2">
        <v>40000</v>
      </c>
      <c r="I19" s="23">
        <f t="shared" si="0"/>
        <v>100</v>
      </c>
    </row>
    <row r="20" spans="1:9" ht="12.75">
      <c r="A20" t="s">
        <v>32</v>
      </c>
      <c r="B20" t="s">
        <v>28</v>
      </c>
      <c r="C20" s="12" t="s">
        <v>33</v>
      </c>
      <c r="D20" s="2">
        <v>100000</v>
      </c>
      <c r="E20" s="2">
        <v>60793.01</v>
      </c>
      <c r="F20" s="2"/>
      <c r="G20" s="2"/>
      <c r="H20" s="2">
        <v>100000</v>
      </c>
      <c r="I20" s="23">
        <f t="shared" si="0"/>
        <v>100</v>
      </c>
    </row>
    <row r="21" spans="1:9" ht="12.75">
      <c r="A21" s="5" t="s">
        <v>18</v>
      </c>
      <c r="B21" s="5" t="s">
        <v>34</v>
      </c>
      <c r="C21" s="5" t="s">
        <v>35</v>
      </c>
      <c r="D21" s="5">
        <v>1155000</v>
      </c>
      <c r="E21" s="5">
        <v>770203.43</v>
      </c>
      <c r="F21" s="5">
        <v>13500</v>
      </c>
      <c r="G21" s="5"/>
      <c r="H21" s="5">
        <v>1168500</v>
      </c>
      <c r="I21" s="5">
        <f t="shared" si="0"/>
        <v>101.16883116883118</v>
      </c>
    </row>
    <row r="22" spans="1:9" s="1" customFormat="1" ht="12.75">
      <c r="A22" s="23" t="s">
        <v>1</v>
      </c>
      <c r="B22" s="23" t="s">
        <v>21</v>
      </c>
      <c r="C22" s="23" t="s">
        <v>22</v>
      </c>
      <c r="D22" s="23">
        <v>1155000</v>
      </c>
      <c r="E22" s="23">
        <v>770203.43</v>
      </c>
      <c r="F22" s="23">
        <v>13500</v>
      </c>
      <c r="G22" s="23"/>
      <c r="H22" s="23">
        <v>1168500</v>
      </c>
      <c r="I22" s="23">
        <f t="shared" si="0"/>
        <v>101.16883116883118</v>
      </c>
    </row>
    <row r="23" spans="1:9" s="1" customFormat="1" ht="12.75">
      <c r="A23" s="1" t="s">
        <v>1</v>
      </c>
      <c r="B23" s="1" t="s">
        <v>36</v>
      </c>
      <c r="C23" s="1" t="s">
        <v>37</v>
      </c>
      <c r="D23" s="23">
        <v>1155000</v>
      </c>
      <c r="E23" s="23">
        <v>770203.43</v>
      </c>
      <c r="F23" s="23">
        <v>13500</v>
      </c>
      <c r="G23" s="23"/>
      <c r="H23" s="23">
        <v>1168500</v>
      </c>
      <c r="I23" s="23">
        <f t="shared" si="0"/>
        <v>101.16883116883118</v>
      </c>
    </row>
    <row r="24" spans="1:9" s="1" customFormat="1" ht="12.75">
      <c r="A24" s="1" t="s">
        <v>1</v>
      </c>
      <c r="B24" s="1" t="s">
        <v>38</v>
      </c>
      <c r="C24" s="1" t="s">
        <v>39</v>
      </c>
      <c r="D24" s="23">
        <v>1155000</v>
      </c>
      <c r="E24" s="23">
        <v>770203.43</v>
      </c>
      <c r="F24" s="23">
        <v>13500</v>
      </c>
      <c r="G24" s="23"/>
      <c r="H24" s="23">
        <v>1168500</v>
      </c>
      <c r="I24" s="23">
        <f t="shared" si="0"/>
        <v>101.16883116883118</v>
      </c>
    </row>
    <row r="25" spans="1:9" ht="12.75">
      <c r="A25" t="s">
        <v>40</v>
      </c>
      <c r="B25" t="s">
        <v>41</v>
      </c>
      <c r="C25" t="s">
        <v>42</v>
      </c>
      <c r="D25" s="2">
        <v>8000</v>
      </c>
      <c r="E25" s="2">
        <v>1040</v>
      </c>
      <c r="F25" s="2"/>
      <c r="G25" s="2"/>
      <c r="H25" s="2">
        <v>8000</v>
      </c>
      <c r="I25" s="2">
        <f t="shared" si="0"/>
        <v>100</v>
      </c>
    </row>
    <row r="26" spans="1:9" ht="12.75">
      <c r="A26" t="s">
        <v>43</v>
      </c>
      <c r="B26" t="s">
        <v>44</v>
      </c>
      <c r="C26" t="s">
        <v>45</v>
      </c>
      <c r="D26" s="2">
        <v>1147000</v>
      </c>
      <c r="E26" s="2">
        <v>0</v>
      </c>
      <c r="F26" s="2"/>
      <c r="G26" s="2"/>
      <c r="H26" s="2">
        <f>H27+H28+H29+H30+H31</f>
        <v>1160500</v>
      </c>
      <c r="I26" s="2">
        <f>H26/D26*100</f>
        <v>101.17698343504796</v>
      </c>
    </row>
    <row r="27" spans="1:9" ht="12.75">
      <c r="A27" t="s">
        <v>46</v>
      </c>
      <c r="B27" t="s">
        <v>44</v>
      </c>
      <c r="C27" t="s">
        <v>47</v>
      </c>
      <c r="D27" s="2">
        <v>0</v>
      </c>
      <c r="E27" s="2">
        <v>605249.98</v>
      </c>
      <c r="F27" s="2"/>
      <c r="G27" s="2"/>
      <c r="H27" s="2">
        <v>900000</v>
      </c>
      <c r="I27" s="2">
        <v>0</v>
      </c>
    </row>
    <row r="28" spans="1:9" ht="12.75">
      <c r="A28" t="s">
        <v>48</v>
      </c>
      <c r="B28" t="s">
        <v>44</v>
      </c>
      <c r="C28" t="s">
        <v>49</v>
      </c>
      <c r="D28" s="2">
        <v>0</v>
      </c>
      <c r="E28" s="2">
        <v>73575.19</v>
      </c>
      <c r="F28" s="2"/>
      <c r="G28" s="2"/>
      <c r="H28" s="2">
        <v>121000</v>
      </c>
      <c r="I28" s="2">
        <v>0</v>
      </c>
    </row>
    <row r="29" spans="1:9" ht="12.75">
      <c r="A29" t="s">
        <v>50</v>
      </c>
      <c r="B29" t="s">
        <v>44</v>
      </c>
      <c r="C29" t="s">
        <v>51</v>
      </c>
      <c r="D29" s="2">
        <v>0</v>
      </c>
      <c r="E29" s="2">
        <v>75760.26</v>
      </c>
      <c r="F29" s="2"/>
      <c r="G29" s="2"/>
      <c r="H29" s="2">
        <v>123000</v>
      </c>
      <c r="I29" s="2">
        <v>0</v>
      </c>
    </row>
    <row r="30" spans="1:9" ht="12.75">
      <c r="A30" t="s">
        <v>52</v>
      </c>
      <c r="B30" t="s">
        <v>44</v>
      </c>
      <c r="C30" s="12" t="s">
        <v>53</v>
      </c>
      <c r="D30" s="2">
        <v>0</v>
      </c>
      <c r="E30" s="2">
        <v>7078</v>
      </c>
      <c r="F30" s="2">
        <v>6000</v>
      </c>
      <c r="G30" s="2"/>
      <c r="H30" s="2">
        <v>9000</v>
      </c>
      <c r="I30" s="2">
        <v>0</v>
      </c>
    </row>
    <row r="31" spans="1:9" ht="12.75">
      <c r="A31" t="s">
        <v>54</v>
      </c>
      <c r="B31" t="s">
        <v>44</v>
      </c>
      <c r="C31" t="s">
        <v>55</v>
      </c>
      <c r="D31" s="2">
        <v>0</v>
      </c>
      <c r="E31" s="2">
        <v>7500</v>
      </c>
      <c r="F31" s="2">
        <v>7500</v>
      </c>
      <c r="G31" s="2"/>
      <c r="H31" s="2">
        <v>7500</v>
      </c>
      <c r="I31" s="2">
        <v>0</v>
      </c>
    </row>
    <row r="32" spans="1:9" ht="12.75">
      <c r="A32" s="5" t="s">
        <v>18</v>
      </c>
      <c r="B32" s="5" t="s">
        <v>56</v>
      </c>
      <c r="C32" s="5" t="s">
        <v>57</v>
      </c>
      <c r="D32" s="5">
        <v>115000</v>
      </c>
      <c r="E32" s="5">
        <v>55300</v>
      </c>
      <c r="F32" s="5"/>
      <c r="G32" s="5">
        <v>2000</v>
      </c>
      <c r="H32" s="5">
        <v>113000</v>
      </c>
      <c r="I32" s="5">
        <f aca="true" t="shared" si="1" ref="I32:I40">H32/D32*100</f>
        <v>98.26086956521739</v>
      </c>
    </row>
    <row r="33" spans="1:9" s="1" customFormat="1" ht="12.75">
      <c r="A33" s="23" t="s">
        <v>1</v>
      </c>
      <c r="B33" s="23" t="s">
        <v>21</v>
      </c>
      <c r="C33" s="23" t="s">
        <v>22</v>
      </c>
      <c r="D33" s="23">
        <v>115000</v>
      </c>
      <c r="E33" s="23">
        <v>55300</v>
      </c>
      <c r="F33" s="23"/>
      <c r="G33" s="23">
        <v>2000</v>
      </c>
      <c r="H33" s="23">
        <v>113000</v>
      </c>
      <c r="I33" s="23">
        <f t="shared" si="1"/>
        <v>98.26086956521739</v>
      </c>
    </row>
    <row r="34" spans="1:9" s="1" customFormat="1" ht="12.75">
      <c r="A34" s="1" t="s">
        <v>1</v>
      </c>
      <c r="B34" s="1" t="s">
        <v>58</v>
      </c>
      <c r="C34" s="1" t="s">
        <v>59</v>
      </c>
      <c r="D34" s="23">
        <v>115000</v>
      </c>
      <c r="E34" s="23">
        <v>55300</v>
      </c>
      <c r="F34" s="23"/>
      <c r="G34" s="23">
        <v>2000</v>
      </c>
      <c r="H34" s="23">
        <v>113000</v>
      </c>
      <c r="I34" s="23">
        <f t="shared" si="1"/>
        <v>98.26086956521739</v>
      </c>
    </row>
    <row r="35" spans="1:9" s="1" customFormat="1" ht="12.75">
      <c r="A35" s="1" t="s">
        <v>1</v>
      </c>
      <c r="B35" s="1" t="s">
        <v>60</v>
      </c>
      <c r="C35" s="1" t="s">
        <v>61</v>
      </c>
      <c r="D35" s="23">
        <v>115000</v>
      </c>
      <c r="E35" s="23">
        <v>55300</v>
      </c>
      <c r="F35" s="23"/>
      <c r="G35" s="23">
        <v>2000</v>
      </c>
      <c r="H35" s="23">
        <v>113000</v>
      </c>
      <c r="I35" s="23">
        <f t="shared" si="1"/>
        <v>98.26086956521739</v>
      </c>
    </row>
    <row r="36" spans="1:9" ht="12.75">
      <c r="A36" t="s">
        <v>62</v>
      </c>
      <c r="B36" t="s">
        <v>63</v>
      </c>
      <c r="C36" t="s">
        <v>64</v>
      </c>
      <c r="D36" s="10">
        <v>115000</v>
      </c>
      <c r="E36" s="2">
        <v>0</v>
      </c>
      <c r="F36" s="2"/>
      <c r="G36" s="23">
        <v>2000</v>
      </c>
      <c r="H36" s="10">
        <v>113000</v>
      </c>
      <c r="I36" s="23">
        <f t="shared" si="1"/>
        <v>98.26086956521739</v>
      </c>
    </row>
    <row r="37" spans="1:9" ht="12.75">
      <c r="A37" t="s">
        <v>65</v>
      </c>
      <c r="B37" t="s">
        <v>63</v>
      </c>
      <c r="C37" s="12" t="s">
        <v>55</v>
      </c>
      <c r="D37" s="2">
        <v>100000</v>
      </c>
      <c r="E37" s="2">
        <v>50230</v>
      </c>
      <c r="F37" s="2"/>
      <c r="G37" s="2">
        <v>2000</v>
      </c>
      <c r="H37" s="2">
        <v>98000</v>
      </c>
      <c r="I37" s="23">
        <f t="shared" si="1"/>
        <v>98</v>
      </c>
    </row>
    <row r="38" spans="1:9" ht="12.75">
      <c r="A38" t="s">
        <v>66</v>
      </c>
      <c r="B38" t="s">
        <v>63</v>
      </c>
      <c r="C38" t="s">
        <v>67</v>
      </c>
      <c r="D38" s="2">
        <v>15000</v>
      </c>
      <c r="E38" s="2">
        <v>5070</v>
      </c>
      <c r="F38" s="2"/>
      <c r="G38" s="2"/>
      <c r="H38" s="2">
        <v>15000</v>
      </c>
      <c r="I38" s="23">
        <f t="shared" si="1"/>
        <v>100</v>
      </c>
    </row>
    <row r="39" spans="1:9" ht="12.75">
      <c r="A39" s="5" t="s">
        <v>18</v>
      </c>
      <c r="B39" s="5" t="s">
        <v>68</v>
      </c>
      <c r="C39" s="5" t="s">
        <v>69</v>
      </c>
      <c r="D39" s="5">
        <v>674690</v>
      </c>
      <c r="E39" s="5">
        <v>51666.01</v>
      </c>
      <c r="F39" s="5">
        <v>5000</v>
      </c>
      <c r="G39" s="5"/>
      <c r="H39" s="5">
        <v>679690</v>
      </c>
      <c r="I39" s="5">
        <f t="shared" si="1"/>
        <v>100.74108108909276</v>
      </c>
    </row>
    <row r="40" spans="1:9" s="1" customFormat="1" ht="12.75">
      <c r="A40" s="23" t="s">
        <v>1</v>
      </c>
      <c r="B40" s="23" t="s">
        <v>21</v>
      </c>
      <c r="C40" s="23" t="s">
        <v>22</v>
      </c>
      <c r="D40" s="23">
        <v>674690</v>
      </c>
      <c r="E40" s="23">
        <v>51666.01</v>
      </c>
      <c r="F40" s="23">
        <v>5000</v>
      </c>
      <c r="G40" s="23"/>
      <c r="H40" s="23">
        <v>679690</v>
      </c>
      <c r="I40" s="23">
        <f t="shared" si="1"/>
        <v>100.74108108909276</v>
      </c>
    </row>
    <row r="41" spans="1:9" s="1" customFormat="1" ht="12.75">
      <c r="A41" s="1" t="s">
        <v>1</v>
      </c>
      <c r="B41" s="1" t="s">
        <v>70</v>
      </c>
      <c r="C41" s="1" t="s">
        <v>71</v>
      </c>
      <c r="D41" s="23">
        <v>674690</v>
      </c>
      <c r="E41" s="23">
        <v>51666.01</v>
      </c>
      <c r="F41" s="23">
        <v>5000</v>
      </c>
      <c r="G41" s="23"/>
      <c r="H41" s="23">
        <v>679690</v>
      </c>
      <c r="I41" s="23">
        <f aca="true" t="shared" si="2" ref="I41:I49">H41/D41*100</f>
        <v>100.74108108909276</v>
      </c>
    </row>
    <row r="42" spans="1:9" s="1" customFormat="1" ht="12.75">
      <c r="A42" s="1" t="s">
        <v>1</v>
      </c>
      <c r="B42" s="1" t="s">
        <v>72</v>
      </c>
      <c r="C42" s="1" t="s">
        <v>73</v>
      </c>
      <c r="D42" s="23">
        <v>564690</v>
      </c>
      <c r="E42" s="23">
        <v>0</v>
      </c>
      <c r="F42" s="23"/>
      <c r="G42" s="23"/>
      <c r="H42" s="23">
        <v>564690</v>
      </c>
      <c r="I42" s="23">
        <f t="shared" si="2"/>
        <v>100</v>
      </c>
    </row>
    <row r="43" spans="1:9" ht="12.75">
      <c r="A43" t="s">
        <v>74</v>
      </c>
      <c r="B43" t="s">
        <v>75</v>
      </c>
      <c r="C43" t="s">
        <v>76</v>
      </c>
      <c r="D43" s="2">
        <v>8000</v>
      </c>
      <c r="E43" s="2">
        <v>0</v>
      </c>
      <c r="F43" s="2"/>
      <c r="G43" s="2"/>
      <c r="H43" s="2">
        <v>8000</v>
      </c>
      <c r="I43" s="26">
        <f t="shared" si="2"/>
        <v>100</v>
      </c>
    </row>
    <row r="44" spans="1:9" ht="12.75">
      <c r="A44" t="s">
        <v>77</v>
      </c>
      <c r="B44" t="s">
        <v>75</v>
      </c>
      <c r="C44" t="s">
        <v>78</v>
      </c>
      <c r="D44" s="2">
        <v>556690</v>
      </c>
      <c r="E44" s="2">
        <v>0</v>
      </c>
      <c r="F44" s="2"/>
      <c r="G44" s="2"/>
      <c r="H44" s="2">
        <v>556690</v>
      </c>
      <c r="I44" s="26">
        <f t="shared" si="2"/>
        <v>100</v>
      </c>
    </row>
    <row r="45" spans="1:9" s="1" customFormat="1" ht="12.75">
      <c r="A45" s="1" t="s">
        <v>1</v>
      </c>
      <c r="B45" s="1" t="s">
        <v>79</v>
      </c>
      <c r="C45" s="1" t="s">
        <v>80</v>
      </c>
      <c r="D45" s="23">
        <v>45000</v>
      </c>
      <c r="E45" s="23">
        <v>45000</v>
      </c>
      <c r="F45" s="23">
        <v>5000</v>
      </c>
      <c r="G45" s="23"/>
      <c r="H45" s="23">
        <v>50000</v>
      </c>
      <c r="I45" s="23">
        <f t="shared" si="2"/>
        <v>111.11111111111111</v>
      </c>
    </row>
    <row r="46" spans="1:9" ht="12.75">
      <c r="A46" t="s">
        <v>81</v>
      </c>
      <c r="B46" t="s">
        <v>82</v>
      </c>
      <c r="C46" t="s">
        <v>83</v>
      </c>
      <c r="D46" s="2">
        <v>25000</v>
      </c>
      <c r="E46" s="2">
        <v>25000</v>
      </c>
      <c r="F46" s="2"/>
      <c r="G46" s="2"/>
      <c r="H46" s="2">
        <v>25000</v>
      </c>
      <c r="I46" s="26">
        <f t="shared" si="2"/>
        <v>100</v>
      </c>
    </row>
    <row r="47" spans="1:9" ht="12.75">
      <c r="A47" t="s">
        <v>84</v>
      </c>
      <c r="B47" t="s">
        <v>82</v>
      </c>
      <c r="C47" t="s">
        <v>85</v>
      </c>
      <c r="D47" s="2">
        <v>20000</v>
      </c>
      <c r="E47" s="2">
        <v>20000</v>
      </c>
      <c r="F47" s="2">
        <v>5000</v>
      </c>
      <c r="G47" s="2"/>
      <c r="H47" s="2">
        <v>25000</v>
      </c>
      <c r="I47" s="26">
        <f t="shared" si="2"/>
        <v>125</v>
      </c>
    </row>
    <row r="48" spans="1:9" s="1" customFormat="1" ht="12.75">
      <c r="A48" s="1" t="s">
        <v>1</v>
      </c>
      <c r="B48" s="1" t="s">
        <v>86</v>
      </c>
      <c r="C48" s="1" t="s">
        <v>87</v>
      </c>
      <c r="D48" s="23">
        <v>65000</v>
      </c>
      <c r="E48" s="23">
        <v>6666.01</v>
      </c>
      <c r="F48" s="23"/>
      <c r="G48" s="23"/>
      <c r="H48" s="23">
        <v>65000</v>
      </c>
      <c r="I48" s="23">
        <f t="shared" si="2"/>
        <v>100</v>
      </c>
    </row>
    <row r="49" spans="1:9" ht="12.75">
      <c r="A49" t="s">
        <v>88</v>
      </c>
      <c r="B49" t="s">
        <v>89</v>
      </c>
      <c r="C49" t="s">
        <v>90</v>
      </c>
      <c r="D49" s="2">
        <v>65000</v>
      </c>
      <c r="E49" s="2">
        <v>6666.01</v>
      </c>
      <c r="F49" s="2"/>
      <c r="G49" s="2"/>
      <c r="H49" s="2">
        <v>65000</v>
      </c>
      <c r="I49" s="26">
        <f t="shared" si="2"/>
        <v>100</v>
      </c>
    </row>
    <row r="50" spans="1:9" ht="12.75">
      <c r="A50" s="5" t="s">
        <v>18</v>
      </c>
      <c r="B50" s="5" t="s">
        <v>91</v>
      </c>
      <c r="C50" s="5" t="s">
        <v>92</v>
      </c>
      <c r="D50" s="5">
        <v>54400</v>
      </c>
      <c r="E50" s="5">
        <v>30963.45</v>
      </c>
      <c r="F50" s="5"/>
      <c r="G50" s="5"/>
      <c r="H50" s="5">
        <v>54400</v>
      </c>
      <c r="I50" s="5">
        <f>H50/D50*100</f>
        <v>100</v>
      </c>
    </row>
    <row r="51" spans="1:9" s="1" customFormat="1" ht="12.75">
      <c r="A51" s="23" t="s">
        <v>1</v>
      </c>
      <c r="B51" s="23" t="s">
        <v>21</v>
      </c>
      <c r="C51" s="23" t="s">
        <v>22</v>
      </c>
      <c r="D51" s="23">
        <v>54400</v>
      </c>
      <c r="E51" s="23">
        <v>30963.45</v>
      </c>
      <c r="F51" s="23"/>
      <c r="G51" s="23"/>
      <c r="H51" s="23"/>
      <c r="I51" s="23">
        <v>0</v>
      </c>
    </row>
    <row r="52" spans="1:9" s="1" customFormat="1" ht="12.75">
      <c r="A52" s="1" t="s">
        <v>1</v>
      </c>
      <c r="B52" s="1" t="s">
        <v>36</v>
      </c>
      <c r="C52" s="1" t="s">
        <v>37</v>
      </c>
      <c r="D52" s="23">
        <v>54400</v>
      </c>
      <c r="E52" s="23">
        <v>30963.45</v>
      </c>
      <c r="F52" s="23"/>
      <c r="G52" s="23"/>
      <c r="H52" s="23"/>
      <c r="I52" s="23">
        <v>0</v>
      </c>
    </row>
    <row r="53" spans="1:9" s="1" customFormat="1" ht="12.75">
      <c r="A53" s="1" t="s">
        <v>1</v>
      </c>
      <c r="B53" s="1" t="s">
        <v>93</v>
      </c>
      <c r="C53" s="1" t="s">
        <v>94</v>
      </c>
      <c r="D53" s="23">
        <v>54400</v>
      </c>
      <c r="E53" s="23">
        <v>30963.45</v>
      </c>
      <c r="F53" s="23"/>
      <c r="G53" s="23"/>
      <c r="H53" s="23"/>
      <c r="I53" s="23">
        <v>0</v>
      </c>
    </row>
    <row r="54" spans="1:9" ht="12.75">
      <c r="A54" t="s">
        <v>95</v>
      </c>
      <c r="B54" t="s">
        <v>96</v>
      </c>
      <c r="C54" t="s">
        <v>97</v>
      </c>
      <c r="D54" s="2">
        <v>54400</v>
      </c>
      <c r="E54" s="2">
        <v>30963.45</v>
      </c>
      <c r="F54" s="2"/>
      <c r="G54" s="2"/>
      <c r="H54" s="2"/>
      <c r="I54" s="2">
        <v>0</v>
      </c>
    </row>
    <row r="55" spans="1:9" ht="12.75">
      <c r="A55" s="5" t="s">
        <v>18</v>
      </c>
      <c r="B55" s="5" t="s">
        <v>98</v>
      </c>
      <c r="C55" s="5" t="s">
        <v>99</v>
      </c>
      <c r="D55" s="5">
        <v>70000</v>
      </c>
      <c r="E55" s="5">
        <v>0</v>
      </c>
      <c r="F55" s="5"/>
      <c r="G55" s="5"/>
      <c r="H55" s="5">
        <v>70000</v>
      </c>
      <c r="I55" s="5">
        <f>H55/D55*100</f>
        <v>100</v>
      </c>
    </row>
    <row r="56" spans="1:9" s="1" customFormat="1" ht="12.75">
      <c r="A56" s="23" t="s">
        <v>1</v>
      </c>
      <c r="B56" s="23" t="s">
        <v>100</v>
      </c>
      <c r="C56" s="23" t="s">
        <v>101</v>
      </c>
      <c r="D56" s="23">
        <v>70000</v>
      </c>
      <c r="E56" s="23">
        <v>0</v>
      </c>
      <c r="F56" s="23"/>
      <c r="G56" s="23"/>
      <c r="H56" s="23"/>
      <c r="I56" s="23">
        <v>0</v>
      </c>
    </row>
    <row r="57" spans="1:9" s="1" customFormat="1" ht="12.75">
      <c r="A57" s="1" t="s">
        <v>1</v>
      </c>
      <c r="B57" s="1" t="s">
        <v>102</v>
      </c>
      <c r="C57" s="1" t="s">
        <v>103</v>
      </c>
      <c r="D57" s="23">
        <v>70000</v>
      </c>
      <c r="E57" s="23">
        <v>0</v>
      </c>
      <c r="F57" s="23"/>
      <c r="G57" s="23"/>
      <c r="H57" s="23"/>
      <c r="I57" s="23">
        <v>0</v>
      </c>
    </row>
    <row r="58" spans="1:9" s="1" customFormat="1" ht="12.75">
      <c r="A58" s="1" t="s">
        <v>1</v>
      </c>
      <c r="B58" s="1" t="s">
        <v>104</v>
      </c>
      <c r="C58" s="1" t="s">
        <v>105</v>
      </c>
      <c r="D58" s="23">
        <v>50000</v>
      </c>
      <c r="E58" s="23">
        <v>0</v>
      </c>
      <c r="F58" s="23"/>
      <c r="G58" s="23"/>
      <c r="H58" s="23"/>
      <c r="I58" s="23">
        <v>0</v>
      </c>
    </row>
    <row r="59" spans="1:9" ht="12.75">
      <c r="A59" t="s">
        <v>106</v>
      </c>
      <c r="B59" t="s">
        <v>107</v>
      </c>
      <c r="C59" t="s">
        <v>108</v>
      </c>
      <c r="D59" s="2">
        <v>50000</v>
      </c>
      <c r="E59" s="2">
        <v>0</v>
      </c>
      <c r="F59" s="2"/>
      <c r="G59" s="2"/>
      <c r="H59" s="2"/>
      <c r="I59" s="2">
        <v>0</v>
      </c>
    </row>
    <row r="60" spans="1:9" s="1" customFormat="1" ht="12.75">
      <c r="A60" s="1" t="s">
        <v>1</v>
      </c>
      <c r="B60" s="1" t="s">
        <v>109</v>
      </c>
      <c r="C60" s="1" t="s">
        <v>110</v>
      </c>
      <c r="D60" s="23">
        <v>20000</v>
      </c>
      <c r="E60" s="23">
        <v>0</v>
      </c>
      <c r="F60" s="23"/>
      <c r="G60" s="23"/>
      <c r="H60" s="23"/>
      <c r="I60" s="23">
        <v>0</v>
      </c>
    </row>
    <row r="61" spans="1:9" ht="12.75">
      <c r="A61" t="s">
        <v>111</v>
      </c>
      <c r="B61" t="s">
        <v>112</v>
      </c>
      <c r="C61" t="s">
        <v>113</v>
      </c>
      <c r="D61" s="2">
        <v>20000</v>
      </c>
      <c r="E61" s="2">
        <v>0</v>
      </c>
      <c r="F61" s="2"/>
      <c r="G61" s="2"/>
      <c r="H61" s="2"/>
      <c r="I61" s="2">
        <v>0</v>
      </c>
    </row>
    <row r="62" spans="1:9" ht="12.75">
      <c r="A62" s="3" t="s">
        <v>15</v>
      </c>
      <c r="B62" s="3" t="s">
        <v>114</v>
      </c>
      <c r="C62" s="3" t="s">
        <v>115</v>
      </c>
      <c r="D62" s="3">
        <v>90969</v>
      </c>
      <c r="E62" s="3">
        <v>86048.95</v>
      </c>
      <c r="F62" s="3"/>
      <c r="G62" s="3">
        <f>G68</f>
        <v>4921</v>
      </c>
      <c r="H62" s="3">
        <f>H63+H68+H73+H78+H83+H88+H93</f>
        <v>86048</v>
      </c>
      <c r="I62" s="3">
        <f>H62/D62*100</f>
        <v>94.59046488364167</v>
      </c>
    </row>
    <row r="63" spans="1:9" ht="12.75">
      <c r="A63" s="5" t="s">
        <v>18</v>
      </c>
      <c r="B63" s="5" t="s">
        <v>19</v>
      </c>
      <c r="C63" s="5" t="s">
        <v>20</v>
      </c>
      <c r="D63" s="5">
        <v>-5952</v>
      </c>
      <c r="E63" s="5">
        <v>-5952.11</v>
      </c>
      <c r="F63" s="5"/>
      <c r="G63" s="5"/>
      <c r="H63" s="5">
        <v>-5952</v>
      </c>
      <c r="I63" s="5">
        <f>H63/D63*100</f>
        <v>100</v>
      </c>
    </row>
    <row r="64" spans="1:9" ht="12.75">
      <c r="A64" s="2" t="s">
        <v>1</v>
      </c>
      <c r="B64" s="2" t="s">
        <v>116</v>
      </c>
      <c r="C64" s="2" t="s">
        <v>117</v>
      </c>
      <c r="D64" s="2">
        <v>-5952</v>
      </c>
      <c r="E64" s="2">
        <v>-5952.11</v>
      </c>
      <c r="F64" s="2"/>
      <c r="G64" s="2"/>
      <c r="H64" s="13">
        <v>-5952</v>
      </c>
      <c r="I64" s="2">
        <v>0</v>
      </c>
    </row>
    <row r="65" spans="1:9" ht="12.75">
      <c r="B65" t="s">
        <v>118</v>
      </c>
      <c r="C65" t="s">
        <v>119</v>
      </c>
      <c r="D65" s="2">
        <v>-5952</v>
      </c>
      <c r="E65" s="2">
        <v>-5952.11</v>
      </c>
      <c r="F65" s="2"/>
      <c r="G65" s="2"/>
      <c r="H65" s="13">
        <v>-5952</v>
      </c>
      <c r="I65" s="2">
        <v>0</v>
      </c>
    </row>
    <row r="66" spans="1:9" ht="12.75">
      <c r="B66" t="s">
        <v>120</v>
      </c>
      <c r="C66" t="s">
        <v>121</v>
      </c>
      <c r="D66" s="2">
        <v>-5952</v>
      </c>
      <c r="E66" s="2">
        <v>-5952.11</v>
      </c>
      <c r="F66" s="2"/>
      <c r="G66" s="2"/>
      <c r="H66" s="13">
        <v>-5952</v>
      </c>
      <c r="I66" s="2">
        <v>0</v>
      </c>
    </row>
    <row r="67" spans="1:9" ht="12.75">
      <c r="A67" t="s">
        <v>122</v>
      </c>
      <c r="B67" t="s">
        <v>123</v>
      </c>
      <c r="C67" t="s">
        <v>124</v>
      </c>
      <c r="D67" s="2">
        <v>-5952</v>
      </c>
      <c r="E67" s="2">
        <v>-5952.11</v>
      </c>
      <c r="F67" s="2"/>
      <c r="G67" s="2"/>
      <c r="H67" s="13">
        <v>-5952</v>
      </c>
      <c r="I67" s="2">
        <v>0</v>
      </c>
    </row>
    <row r="68" spans="1:9" ht="12.75">
      <c r="A68" s="5" t="s">
        <v>18</v>
      </c>
      <c r="B68" s="5" t="s">
        <v>34</v>
      </c>
      <c r="C68" s="5" t="s">
        <v>35</v>
      </c>
      <c r="D68" s="5">
        <v>61042</v>
      </c>
      <c r="E68" s="5">
        <v>56121.37</v>
      </c>
      <c r="F68" s="5"/>
      <c r="G68" s="5">
        <f>G72</f>
        <v>4921</v>
      </c>
      <c r="H68" s="5">
        <f>H69</f>
        <v>56121</v>
      </c>
      <c r="I68" s="5">
        <f>H68/D68*100</f>
        <v>91.93833753808853</v>
      </c>
    </row>
    <row r="69" spans="1:9" ht="12.75">
      <c r="A69" s="2" t="s">
        <v>1</v>
      </c>
      <c r="B69" s="2" t="s">
        <v>116</v>
      </c>
      <c r="C69" s="2" t="s">
        <v>117</v>
      </c>
      <c r="D69" s="2">
        <v>61042</v>
      </c>
      <c r="E69" s="2">
        <v>56121.37</v>
      </c>
      <c r="F69" s="2"/>
      <c r="G69" s="2"/>
      <c r="H69" s="2">
        <f>H70</f>
        <v>56121</v>
      </c>
      <c r="I69" s="2">
        <v>0</v>
      </c>
    </row>
    <row r="70" spans="1:9" ht="12.75">
      <c r="B70" t="s">
        <v>118</v>
      </c>
      <c r="C70" t="s">
        <v>119</v>
      </c>
      <c r="D70" s="2">
        <v>61042</v>
      </c>
      <c r="E70" s="2">
        <v>56121.37</v>
      </c>
      <c r="F70" s="2"/>
      <c r="G70" s="2"/>
      <c r="H70" s="2">
        <f>H71</f>
        <v>56121</v>
      </c>
      <c r="I70" s="2">
        <v>0</v>
      </c>
    </row>
    <row r="71" spans="1:9" ht="12.75">
      <c r="B71" t="s">
        <v>120</v>
      </c>
      <c r="C71" t="s">
        <v>121</v>
      </c>
      <c r="D71" s="2">
        <v>61042</v>
      </c>
      <c r="E71" s="2">
        <v>56121.37</v>
      </c>
      <c r="F71" s="2"/>
      <c r="G71" s="2"/>
      <c r="H71" s="2">
        <f>H72</f>
        <v>56121</v>
      </c>
      <c r="I71" s="2">
        <v>0</v>
      </c>
    </row>
    <row r="72" spans="1:9" ht="12.75">
      <c r="A72" t="s">
        <v>125</v>
      </c>
      <c r="B72" t="s">
        <v>126</v>
      </c>
      <c r="C72" t="s">
        <v>127</v>
      </c>
      <c r="D72" s="2">
        <v>61042</v>
      </c>
      <c r="E72" s="2">
        <v>56121.37</v>
      </c>
      <c r="F72" s="2"/>
      <c r="G72" s="2">
        <v>4921</v>
      </c>
      <c r="H72" s="2">
        <f>D72-G72</f>
        <v>56121</v>
      </c>
      <c r="I72" s="2">
        <v>0</v>
      </c>
    </row>
    <row r="73" spans="1:9" ht="12.75">
      <c r="A73" s="5" t="s">
        <v>18</v>
      </c>
      <c r="B73" s="5" t="s">
        <v>56</v>
      </c>
      <c r="C73" s="5" t="s">
        <v>57</v>
      </c>
      <c r="D73" s="5">
        <v>25978</v>
      </c>
      <c r="E73" s="5">
        <v>25977.98</v>
      </c>
      <c r="F73" s="5"/>
      <c r="G73" s="5"/>
      <c r="H73" s="5">
        <v>25978</v>
      </c>
      <c r="I73" s="5">
        <f>H73/D73*100</f>
        <v>100</v>
      </c>
    </row>
    <row r="74" spans="1:9" ht="12.75">
      <c r="A74" s="2" t="s">
        <v>1</v>
      </c>
      <c r="B74" s="2" t="s">
        <v>116</v>
      </c>
      <c r="C74" s="2" t="s">
        <v>117</v>
      </c>
      <c r="D74" s="2">
        <v>25978</v>
      </c>
      <c r="E74" s="2">
        <v>25977.98</v>
      </c>
      <c r="F74" s="2"/>
      <c r="G74" s="2"/>
      <c r="H74" s="2">
        <v>25978</v>
      </c>
      <c r="I74" s="2">
        <v>0</v>
      </c>
    </row>
    <row r="75" spans="1:9" ht="12.75">
      <c r="B75" t="s">
        <v>118</v>
      </c>
      <c r="C75" t="s">
        <v>119</v>
      </c>
      <c r="D75" s="2">
        <v>25978</v>
      </c>
      <c r="E75" s="2">
        <v>25977.98</v>
      </c>
      <c r="F75" s="2"/>
      <c r="G75" s="2"/>
      <c r="H75" s="2">
        <v>25978</v>
      </c>
      <c r="I75" s="2">
        <v>0</v>
      </c>
    </row>
    <row r="76" spans="1:9" ht="12.75">
      <c r="B76" t="s">
        <v>120</v>
      </c>
      <c r="C76" t="s">
        <v>121</v>
      </c>
      <c r="D76" s="2">
        <v>25978</v>
      </c>
      <c r="E76" s="2">
        <v>25977.98</v>
      </c>
      <c r="F76" s="2"/>
      <c r="G76" s="2"/>
      <c r="H76" s="2">
        <v>25978</v>
      </c>
      <c r="I76" s="2">
        <v>0</v>
      </c>
    </row>
    <row r="77" spans="1:9" ht="12.75">
      <c r="A77" t="s">
        <v>128</v>
      </c>
      <c r="B77" t="s">
        <v>126</v>
      </c>
      <c r="C77" t="s">
        <v>127</v>
      </c>
      <c r="D77" s="2">
        <v>25978</v>
      </c>
      <c r="E77" s="2">
        <v>25977.98</v>
      </c>
      <c r="F77" s="2"/>
      <c r="G77" s="2"/>
      <c r="H77" s="2">
        <v>25978</v>
      </c>
      <c r="I77" s="2">
        <v>0</v>
      </c>
    </row>
    <row r="78" spans="1:9" ht="12.75">
      <c r="A78" s="5" t="s">
        <v>18</v>
      </c>
      <c r="B78" s="5" t="s">
        <v>68</v>
      </c>
      <c r="C78" s="5" t="s">
        <v>69</v>
      </c>
      <c r="D78" s="5">
        <v>4787</v>
      </c>
      <c r="E78" s="5">
        <v>4787.61</v>
      </c>
      <c r="F78" s="5"/>
      <c r="G78" s="5"/>
      <c r="H78" s="5">
        <v>4787</v>
      </c>
      <c r="I78" s="5">
        <f>H78/D78*100</f>
        <v>100</v>
      </c>
    </row>
    <row r="79" spans="1:9" ht="12.75">
      <c r="A79" s="2" t="s">
        <v>1</v>
      </c>
      <c r="B79" s="2" t="s">
        <v>116</v>
      </c>
      <c r="C79" s="2" t="s">
        <v>117</v>
      </c>
      <c r="D79" s="2">
        <v>4787</v>
      </c>
      <c r="E79" s="2">
        <v>4787.61</v>
      </c>
      <c r="F79" s="2"/>
      <c r="G79" s="2"/>
      <c r="H79" s="2">
        <v>4787</v>
      </c>
      <c r="I79" s="2">
        <v>0</v>
      </c>
    </row>
    <row r="80" spans="1:9" ht="12.75">
      <c r="B80" t="s">
        <v>118</v>
      </c>
      <c r="C80" t="s">
        <v>119</v>
      </c>
      <c r="D80" s="2">
        <v>4787</v>
      </c>
      <c r="E80" s="2">
        <v>4787.61</v>
      </c>
      <c r="F80" s="2"/>
      <c r="G80" s="2"/>
      <c r="H80" s="2">
        <v>4787</v>
      </c>
      <c r="I80" s="2">
        <v>0</v>
      </c>
    </row>
    <row r="81" spans="1:9" ht="12.75">
      <c r="B81" t="s">
        <v>120</v>
      </c>
      <c r="C81" t="s">
        <v>121</v>
      </c>
      <c r="D81" s="2">
        <v>4787</v>
      </c>
      <c r="E81" s="2">
        <v>4787.61</v>
      </c>
      <c r="F81" s="2"/>
      <c r="G81" s="2"/>
      <c r="H81" s="2">
        <v>4787</v>
      </c>
      <c r="I81" s="2">
        <v>0</v>
      </c>
    </row>
    <row r="82" spans="1:9" ht="12.75">
      <c r="A82" t="s">
        <v>129</v>
      </c>
      <c r="B82" t="s">
        <v>126</v>
      </c>
      <c r="C82" t="s">
        <v>127</v>
      </c>
      <c r="D82" s="2">
        <v>4787</v>
      </c>
      <c r="E82" s="2">
        <v>4787.61</v>
      </c>
      <c r="F82" s="2"/>
      <c r="G82" s="2"/>
      <c r="H82" s="2">
        <v>4787</v>
      </c>
      <c r="I82" s="2">
        <v>0</v>
      </c>
    </row>
    <row r="83" spans="1:9" ht="12.75">
      <c r="A83" s="5" t="s">
        <v>18</v>
      </c>
      <c r="B83" s="5" t="s">
        <v>91</v>
      </c>
      <c r="C83" s="5" t="s">
        <v>92</v>
      </c>
      <c r="D83" s="5">
        <v>514</v>
      </c>
      <c r="E83" s="5">
        <v>514.1</v>
      </c>
      <c r="F83" s="5"/>
      <c r="G83" s="5"/>
      <c r="H83" s="5">
        <v>514</v>
      </c>
      <c r="I83" s="5">
        <f>H83/D83*100</f>
        <v>100</v>
      </c>
    </row>
    <row r="84" spans="1:9" ht="12.75">
      <c r="A84" s="2" t="s">
        <v>1</v>
      </c>
      <c r="B84" s="2" t="s">
        <v>116</v>
      </c>
      <c r="C84" s="2" t="s">
        <v>117</v>
      </c>
      <c r="D84" s="2">
        <v>514</v>
      </c>
      <c r="E84" s="2">
        <v>514.1</v>
      </c>
      <c r="F84" s="2"/>
      <c r="G84" s="2"/>
      <c r="H84" s="2">
        <v>514</v>
      </c>
      <c r="I84" s="2">
        <v>0</v>
      </c>
    </row>
    <row r="85" spans="1:9" ht="12.75">
      <c r="B85" t="s">
        <v>118</v>
      </c>
      <c r="C85" t="s">
        <v>119</v>
      </c>
      <c r="D85" s="2">
        <v>514</v>
      </c>
      <c r="E85" s="2">
        <v>514.1</v>
      </c>
      <c r="F85" s="2"/>
      <c r="G85" s="2"/>
      <c r="H85" s="2">
        <v>514</v>
      </c>
      <c r="I85" s="2">
        <v>0</v>
      </c>
    </row>
    <row r="86" spans="1:9" ht="12.75">
      <c r="B86" t="s">
        <v>120</v>
      </c>
      <c r="C86" t="s">
        <v>121</v>
      </c>
      <c r="D86" s="2">
        <v>514</v>
      </c>
      <c r="E86" s="2">
        <v>514.1</v>
      </c>
      <c r="F86" s="2"/>
      <c r="G86" s="2"/>
      <c r="H86" s="2">
        <v>514</v>
      </c>
      <c r="I86" s="2">
        <v>0</v>
      </c>
    </row>
    <row r="87" spans="1:9" ht="12.75">
      <c r="A87" t="s">
        <v>130</v>
      </c>
      <c r="B87" t="s">
        <v>126</v>
      </c>
      <c r="C87" t="s">
        <v>127</v>
      </c>
      <c r="D87" s="2">
        <v>514</v>
      </c>
      <c r="E87" s="2">
        <v>514.1</v>
      </c>
      <c r="F87" s="2"/>
      <c r="G87" s="2"/>
      <c r="H87" s="2">
        <v>514</v>
      </c>
      <c r="I87" s="2">
        <v>0</v>
      </c>
    </row>
    <row r="88" spans="1:9" ht="12.75">
      <c r="A88" s="5" t="s">
        <v>18</v>
      </c>
      <c r="B88" s="5" t="s">
        <v>131</v>
      </c>
      <c r="C88" s="5" t="s">
        <v>132</v>
      </c>
      <c r="D88" s="5">
        <v>1160</v>
      </c>
      <c r="E88" s="5">
        <v>1160</v>
      </c>
      <c r="F88" s="5"/>
      <c r="G88" s="5"/>
      <c r="H88" s="5">
        <v>1160</v>
      </c>
      <c r="I88" s="5">
        <f>H88/D88*100</f>
        <v>100</v>
      </c>
    </row>
    <row r="89" spans="1:9" ht="12.75">
      <c r="A89" s="2" t="s">
        <v>1</v>
      </c>
      <c r="B89" s="2" t="s">
        <v>116</v>
      </c>
      <c r="C89" s="2" t="s">
        <v>117</v>
      </c>
      <c r="D89" s="2">
        <v>1160</v>
      </c>
      <c r="E89" s="2">
        <v>1160</v>
      </c>
      <c r="F89" s="2"/>
      <c r="G89" s="2"/>
      <c r="H89" s="2">
        <v>1160</v>
      </c>
      <c r="I89" s="2">
        <v>0</v>
      </c>
    </row>
    <row r="90" spans="1:9" ht="12.75">
      <c r="B90" t="s">
        <v>118</v>
      </c>
      <c r="C90" t="s">
        <v>119</v>
      </c>
      <c r="D90" s="2">
        <v>1160</v>
      </c>
      <c r="E90" s="2">
        <v>1160</v>
      </c>
      <c r="F90" s="2"/>
      <c r="G90" s="2"/>
      <c r="H90" s="2">
        <v>1160</v>
      </c>
      <c r="I90" s="2">
        <v>0</v>
      </c>
    </row>
    <row r="91" spans="1:9" ht="12.75">
      <c r="B91" t="s">
        <v>120</v>
      </c>
      <c r="C91" t="s">
        <v>121</v>
      </c>
      <c r="D91" s="2">
        <v>1160</v>
      </c>
      <c r="E91" s="2">
        <v>1160</v>
      </c>
      <c r="F91" s="2"/>
      <c r="G91" s="2"/>
      <c r="H91" s="2">
        <v>1160</v>
      </c>
      <c r="I91" s="2">
        <v>0</v>
      </c>
    </row>
    <row r="92" spans="1:9" ht="12.75">
      <c r="A92" t="s">
        <v>133</v>
      </c>
      <c r="B92" t="s">
        <v>126</v>
      </c>
      <c r="C92" t="s">
        <v>127</v>
      </c>
      <c r="D92" s="2">
        <v>1160</v>
      </c>
      <c r="E92" s="2">
        <v>1160</v>
      </c>
      <c r="F92" s="2"/>
      <c r="G92" s="2"/>
      <c r="H92" s="2">
        <v>1160</v>
      </c>
      <c r="I92" s="2">
        <v>0</v>
      </c>
    </row>
    <row r="93" spans="1:9" ht="12.75">
      <c r="A93" s="5" t="s">
        <v>18</v>
      </c>
      <c r="B93" s="5" t="s">
        <v>98</v>
      </c>
      <c r="C93" s="5" t="s">
        <v>99</v>
      </c>
      <c r="D93" s="5">
        <v>3440</v>
      </c>
      <c r="E93" s="5">
        <v>3440</v>
      </c>
      <c r="F93" s="5"/>
      <c r="G93" s="5"/>
      <c r="H93" s="5">
        <v>3440</v>
      </c>
      <c r="I93" s="5">
        <f>H93/D93*100</f>
        <v>100</v>
      </c>
    </row>
    <row r="94" spans="1:9" ht="12.75">
      <c r="A94" s="2" t="s">
        <v>1</v>
      </c>
      <c r="B94" s="2" t="s">
        <v>116</v>
      </c>
      <c r="C94" s="2" t="s">
        <v>117</v>
      </c>
      <c r="D94" s="2">
        <v>3440</v>
      </c>
      <c r="E94" s="2">
        <v>3440</v>
      </c>
      <c r="F94" s="2"/>
      <c r="G94" s="2"/>
      <c r="H94" s="2">
        <v>3440</v>
      </c>
      <c r="I94" s="2">
        <v>0</v>
      </c>
    </row>
    <row r="95" spans="1:9" ht="12.75">
      <c r="B95" t="s">
        <v>118</v>
      </c>
      <c r="C95" t="s">
        <v>119</v>
      </c>
      <c r="D95" s="2">
        <v>3440</v>
      </c>
      <c r="E95" s="2">
        <v>3440</v>
      </c>
      <c r="F95" s="2"/>
      <c r="G95" s="2"/>
      <c r="H95" s="2">
        <v>3440</v>
      </c>
      <c r="I95" s="2">
        <v>0</v>
      </c>
    </row>
    <row r="96" spans="1:9" ht="12.75">
      <c r="B96" t="s">
        <v>120</v>
      </c>
      <c r="C96" t="s">
        <v>121</v>
      </c>
      <c r="D96" s="2">
        <v>3440</v>
      </c>
      <c r="E96" s="2">
        <v>3440</v>
      </c>
      <c r="F96" s="2"/>
      <c r="G96" s="2"/>
      <c r="H96" s="2">
        <v>3440</v>
      </c>
      <c r="I96" s="2">
        <v>0</v>
      </c>
    </row>
    <row r="97" spans="1:9" ht="12.75">
      <c r="A97" t="s">
        <v>134</v>
      </c>
      <c r="B97" t="s">
        <v>126</v>
      </c>
      <c r="C97" t="s">
        <v>127</v>
      </c>
      <c r="D97" s="2">
        <v>3440</v>
      </c>
      <c r="E97" s="2">
        <v>3440</v>
      </c>
      <c r="F97" s="2"/>
      <c r="G97" s="2"/>
      <c r="H97" s="2">
        <v>3440</v>
      </c>
      <c r="I97" s="2">
        <v>0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"/>
  <sheetViews>
    <sheetView tabSelected="1" zoomScalePageLayoutView="0" workbookViewId="0" topLeftCell="C412">
      <selection activeCell="C422" sqref="C422"/>
    </sheetView>
  </sheetViews>
  <sheetFormatPr defaultColWidth="9.140625" defaultRowHeight="12.75"/>
  <cols>
    <col min="1" max="1" width="20.8515625" style="0" customWidth="1"/>
    <col min="2" max="2" width="14.28125" style="0" customWidth="1"/>
    <col min="3" max="3" width="49.57421875" style="0" customWidth="1"/>
    <col min="4" max="4" width="12.8515625" style="0" customWidth="1"/>
    <col min="5" max="8" width="14.7109375" style="0" customWidth="1"/>
    <col min="9" max="9" width="8.57421875" style="0" customWidth="1"/>
  </cols>
  <sheetData>
    <row r="1" spans="1:8" ht="12.75">
      <c r="A1" s="33" t="s">
        <v>0</v>
      </c>
      <c r="B1" s="33"/>
      <c r="C1" s="33"/>
      <c r="D1" s="7"/>
      <c r="E1" s="8"/>
      <c r="F1" s="8"/>
      <c r="G1" s="8"/>
      <c r="H1" s="8"/>
    </row>
    <row r="2" spans="1:8" ht="12.75">
      <c r="A2" s="33" t="s">
        <v>1</v>
      </c>
      <c r="B2" s="33"/>
      <c r="C2" s="33"/>
      <c r="D2" s="7"/>
      <c r="E2" s="9"/>
      <c r="F2" s="9"/>
      <c r="G2" s="9"/>
      <c r="H2" s="9"/>
    </row>
    <row r="3" spans="1:7" ht="12.75">
      <c r="A3" s="33" t="s">
        <v>2</v>
      </c>
      <c r="B3" s="33"/>
      <c r="C3" s="33"/>
      <c r="G3" s="2"/>
    </row>
    <row r="4" spans="1:3" ht="12.75">
      <c r="A4" s="33" t="s">
        <v>3</v>
      </c>
      <c r="B4" s="33"/>
      <c r="C4" s="33"/>
    </row>
    <row r="5" spans="1:2" ht="12.75">
      <c r="A5" s="33" t="s">
        <v>4</v>
      </c>
      <c r="B5" s="33"/>
    </row>
    <row r="6" spans="2:4" ht="12.75">
      <c r="B6" s="32" t="s">
        <v>498</v>
      </c>
      <c r="C6" s="33"/>
      <c r="D6" s="33"/>
    </row>
    <row r="7" spans="2:4" ht="12.75">
      <c r="B7" s="32"/>
      <c r="C7" s="33"/>
      <c r="D7" s="33"/>
    </row>
    <row r="9" spans="1:9" s="21" customFormat="1" ht="12.75">
      <c r="A9" s="19" t="s">
        <v>5</v>
      </c>
      <c r="B9" s="19" t="s">
        <v>6</v>
      </c>
      <c r="C9" s="19" t="s">
        <v>135</v>
      </c>
      <c r="D9" s="19" t="s">
        <v>8</v>
      </c>
      <c r="E9" s="19" t="s">
        <v>9</v>
      </c>
      <c r="F9" s="20" t="s">
        <v>493</v>
      </c>
      <c r="G9" s="20" t="s">
        <v>494</v>
      </c>
      <c r="H9" s="19" t="s">
        <v>492</v>
      </c>
      <c r="I9" s="19" t="s">
        <v>10</v>
      </c>
    </row>
    <row r="10" spans="1:9" s="21" customFormat="1" ht="12.75">
      <c r="A10" s="19"/>
      <c r="B10" s="19"/>
      <c r="C10" s="19"/>
      <c r="D10" s="19"/>
      <c r="E10" s="20" t="s">
        <v>499</v>
      </c>
      <c r="F10" s="20"/>
      <c r="G10" s="20"/>
      <c r="H10" s="19"/>
      <c r="I10" s="19"/>
    </row>
    <row r="11" spans="1:9" ht="12.75">
      <c r="A11" s="6" t="s">
        <v>1</v>
      </c>
      <c r="B11" s="6" t="s">
        <v>1</v>
      </c>
      <c r="C11" s="6" t="s">
        <v>136</v>
      </c>
      <c r="D11" s="6">
        <v>3337611</v>
      </c>
      <c r="E11" s="6">
        <v>1951793.84</v>
      </c>
      <c r="F11" s="6">
        <f aca="true" t="shared" si="0" ref="F11:G14">F12</f>
        <v>158700</v>
      </c>
      <c r="G11" s="6">
        <f t="shared" si="0"/>
        <v>116721</v>
      </c>
      <c r="H11" s="6">
        <f>D11+F11-G11</f>
        <v>3379590</v>
      </c>
      <c r="I11" s="6">
        <f aca="true" t="shared" si="1" ref="I11:I18">H11/D11*100</f>
        <v>101.25775592182553</v>
      </c>
    </row>
    <row r="12" spans="1:9" ht="12.75">
      <c r="A12" s="3" t="s">
        <v>12</v>
      </c>
      <c r="B12" s="3" t="s">
        <v>137</v>
      </c>
      <c r="C12" s="3" t="s">
        <v>138</v>
      </c>
      <c r="D12" s="3">
        <v>3337611</v>
      </c>
      <c r="E12" s="3">
        <v>1951793.84</v>
      </c>
      <c r="F12" s="3">
        <f t="shared" si="0"/>
        <v>158700</v>
      </c>
      <c r="G12" s="3">
        <f t="shared" si="0"/>
        <v>116721</v>
      </c>
      <c r="H12" s="25">
        <f>H13</f>
        <v>3379590</v>
      </c>
      <c r="I12" s="3">
        <f t="shared" si="1"/>
        <v>101.25775592182553</v>
      </c>
    </row>
    <row r="13" spans="1:9" ht="12.75">
      <c r="A13" s="3" t="s">
        <v>15</v>
      </c>
      <c r="B13" s="3" t="s">
        <v>139</v>
      </c>
      <c r="C13" s="3" t="s">
        <v>140</v>
      </c>
      <c r="D13" s="3">
        <v>3337611</v>
      </c>
      <c r="E13" s="3">
        <v>1951793.84</v>
      </c>
      <c r="F13" s="3">
        <f t="shared" si="0"/>
        <v>158700</v>
      </c>
      <c r="G13" s="3">
        <f t="shared" si="0"/>
        <v>116721</v>
      </c>
      <c r="H13" s="25">
        <f>H14</f>
        <v>3379590</v>
      </c>
      <c r="I13" s="3">
        <f t="shared" si="1"/>
        <v>101.25775592182553</v>
      </c>
    </row>
    <row r="14" spans="1:9" ht="12.75">
      <c r="A14" s="3" t="s">
        <v>141</v>
      </c>
      <c r="B14" s="3" t="s">
        <v>142</v>
      </c>
      <c r="C14" s="3" t="s">
        <v>143</v>
      </c>
      <c r="D14" s="3">
        <v>3337611</v>
      </c>
      <c r="E14" s="3">
        <v>1951793.84</v>
      </c>
      <c r="F14" s="3">
        <f t="shared" si="0"/>
        <v>158700</v>
      </c>
      <c r="G14" s="3">
        <f t="shared" si="0"/>
        <v>116721</v>
      </c>
      <c r="H14" s="25">
        <f>H15</f>
        <v>3379590</v>
      </c>
      <c r="I14" s="3">
        <f t="shared" si="1"/>
        <v>101.25775592182553</v>
      </c>
    </row>
    <row r="15" spans="1:9" ht="12.75">
      <c r="A15" s="4" t="s">
        <v>144</v>
      </c>
      <c r="B15" s="4" t="s">
        <v>145</v>
      </c>
      <c r="C15" s="4" t="s">
        <v>146</v>
      </c>
      <c r="D15" s="4">
        <v>3337611</v>
      </c>
      <c r="E15" s="4">
        <v>1951793.84</v>
      </c>
      <c r="F15" s="4">
        <f>F16+F86+F93+F129+F137+F186+F235+F291+F347+F373+F390</f>
        <v>158700</v>
      </c>
      <c r="G15" s="4">
        <f>G16+G86+G93+G129+G137+G186+G235+G291+G347+G373+G390</f>
        <v>116721</v>
      </c>
      <c r="H15" s="4">
        <f>H16+H86+H93+H129+H137+H186+H235+H291+H347+H373+H390</f>
        <v>3379590</v>
      </c>
      <c r="I15" s="4">
        <f t="shared" si="1"/>
        <v>101.25775592182553</v>
      </c>
    </row>
    <row r="16" spans="1:9" ht="12.75">
      <c r="A16" s="3" t="s">
        <v>147</v>
      </c>
      <c r="B16" s="3" t="s">
        <v>148</v>
      </c>
      <c r="C16" s="3" t="s">
        <v>149</v>
      </c>
      <c r="D16" s="3">
        <f>D17+D38+D46+D81</f>
        <v>1147365</v>
      </c>
      <c r="E16" s="3">
        <v>816480.11</v>
      </c>
      <c r="F16" s="3">
        <f>F17+F38+F46+F81</f>
        <v>58800</v>
      </c>
      <c r="G16" s="3">
        <f>G17+G38+G46+G81</f>
        <v>22900</v>
      </c>
      <c r="H16" s="3">
        <f>H17+H38+H46+H81</f>
        <v>1183265</v>
      </c>
      <c r="I16" s="3">
        <f t="shared" si="1"/>
        <v>103.12890841188288</v>
      </c>
    </row>
    <row r="17" spans="1:9" s="28" customFormat="1" ht="12">
      <c r="A17" s="27" t="s">
        <v>18</v>
      </c>
      <c r="B17" s="27" t="s">
        <v>19</v>
      </c>
      <c r="C17" s="27" t="s">
        <v>20</v>
      </c>
      <c r="D17" s="27">
        <v>1016600</v>
      </c>
      <c r="E17" s="27">
        <v>777780.52</v>
      </c>
      <c r="F17" s="27">
        <f>F19+F27</f>
        <v>39500</v>
      </c>
      <c r="G17" s="27">
        <f>G32+G34</f>
        <v>9100</v>
      </c>
      <c r="H17" s="27">
        <v>1047000</v>
      </c>
      <c r="I17" s="27">
        <f t="shared" si="1"/>
        <v>102.9903600236081</v>
      </c>
    </row>
    <row r="18" spans="1:9" s="11" customFormat="1" ht="12.75">
      <c r="A18" s="10" t="s">
        <v>1</v>
      </c>
      <c r="B18" s="10" t="s">
        <v>150</v>
      </c>
      <c r="C18" s="10" t="s">
        <v>151</v>
      </c>
      <c r="D18" s="10">
        <v>1016600</v>
      </c>
      <c r="E18" s="10">
        <v>777780.52</v>
      </c>
      <c r="F18" s="10">
        <f>F19+F27</f>
        <v>39500</v>
      </c>
      <c r="G18" s="10">
        <f>G19+G27</f>
        <v>9100</v>
      </c>
      <c r="H18" s="10">
        <v>1047000</v>
      </c>
      <c r="I18" s="10">
        <f t="shared" si="1"/>
        <v>102.9903600236081</v>
      </c>
    </row>
    <row r="19" spans="1:9" s="11" customFormat="1" ht="12.75">
      <c r="A19" s="11" t="s">
        <v>1</v>
      </c>
      <c r="B19" s="11" t="s">
        <v>152</v>
      </c>
      <c r="C19" s="11" t="s">
        <v>153</v>
      </c>
      <c r="D19" s="10">
        <v>914700</v>
      </c>
      <c r="E19" s="10">
        <v>707399.25</v>
      </c>
      <c r="F19" s="10">
        <f>F20+F22+F24</f>
        <v>29800</v>
      </c>
      <c r="G19" s="10">
        <f>G20+G22+G24</f>
        <v>0</v>
      </c>
      <c r="H19" s="10">
        <v>944500</v>
      </c>
      <c r="I19" s="10">
        <f aca="true" t="shared" si="2" ref="I19:I80">H19/D19*100</f>
        <v>103.25789876462228</v>
      </c>
    </row>
    <row r="20" spans="1:9" s="11" customFormat="1" ht="12.75">
      <c r="A20" s="11" t="s">
        <v>1</v>
      </c>
      <c r="B20" s="11" t="s">
        <v>154</v>
      </c>
      <c r="C20" s="11" t="s">
        <v>155</v>
      </c>
      <c r="D20" s="10">
        <v>746000</v>
      </c>
      <c r="E20" s="10">
        <v>577613.63</v>
      </c>
      <c r="F20" s="10">
        <f>F21</f>
        <v>24000</v>
      </c>
      <c r="G20" s="10">
        <f>G21</f>
        <v>0</v>
      </c>
      <c r="H20" s="10">
        <f>H21</f>
        <v>770000</v>
      </c>
      <c r="I20" s="10">
        <f t="shared" si="2"/>
        <v>103.2171581769437</v>
      </c>
    </row>
    <row r="21" spans="1:9" ht="12.75">
      <c r="A21" t="s">
        <v>156</v>
      </c>
      <c r="B21" t="s">
        <v>157</v>
      </c>
      <c r="C21" t="s">
        <v>158</v>
      </c>
      <c r="D21" s="2">
        <v>746000</v>
      </c>
      <c r="E21" s="2">
        <v>577613.63</v>
      </c>
      <c r="F21" s="2">
        <v>24000</v>
      </c>
      <c r="G21" s="2"/>
      <c r="H21" s="2">
        <v>770000</v>
      </c>
      <c r="I21" s="10">
        <f t="shared" si="2"/>
        <v>103.2171581769437</v>
      </c>
    </row>
    <row r="22" spans="1:9" s="11" customFormat="1" ht="12.75">
      <c r="A22" s="11" t="s">
        <v>1</v>
      </c>
      <c r="B22" s="11" t="s">
        <v>159</v>
      </c>
      <c r="C22" s="11" t="s">
        <v>160</v>
      </c>
      <c r="D22" s="10">
        <v>44300</v>
      </c>
      <c r="E22" s="10">
        <v>34000</v>
      </c>
      <c r="F22" s="10">
        <f>F23</f>
        <v>2500</v>
      </c>
      <c r="G22" s="10">
        <f>G23</f>
        <v>0</v>
      </c>
      <c r="H22" s="10">
        <f>H23</f>
        <v>46800</v>
      </c>
      <c r="I22" s="10">
        <f t="shared" si="2"/>
        <v>105.64334085778782</v>
      </c>
    </row>
    <row r="23" spans="1:9" s="12" customFormat="1" ht="12.75">
      <c r="A23" s="12" t="s">
        <v>161</v>
      </c>
      <c r="B23" s="12" t="s">
        <v>162</v>
      </c>
      <c r="C23" s="12" t="s">
        <v>160</v>
      </c>
      <c r="D23" s="13">
        <v>44300</v>
      </c>
      <c r="E23" s="13">
        <v>34000</v>
      </c>
      <c r="F23" s="13">
        <v>2500</v>
      </c>
      <c r="G23" s="13"/>
      <c r="H23" s="13">
        <v>46800</v>
      </c>
      <c r="I23" s="10">
        <f t="shared" si="2"/>
        <v>105.64334085778782</v>
      </c>
    </row>
    <row r="24" spans="1:9" s="11" customFormat="1" ht="12.75">
      <c r="A24" s="11" t="s">
        <v>1</v>
      </c>
      <c r="B24" s="11" t="s">
        <v>163</v>
      </c>
      <c r="C24" s="11" t="s">
        <v>164</v>
      </c>
      <c r="D24" s="10">
        <v>124400</v>
      </c>
      <c r="E24" s="10">
        <v>95785.62</v>
      </c>
      <c r="F24" s="10">
        <f>F25+F26</f>
        <v>3300</v>
      </c>
      <c r="G24" s="10">
        <f>G25+G26</f>
        <v>0</v>
      </c>
      <c r="H24" s="10">
        <v>127700</v>
      </c>
      <c r="I24" s="10">
        <f t="shared" si="2"/>
        <v>102.65273311897106</v>
      </c>
    </row>
    <row r="25" spans="1:9" s="12" customFormat="1" ht="12.75">
      <c r="A25" s="12" t="s">
        <v>165</v>
      </c>
      <c r="B25" s="12" t="s">
        <v>166</v>
      </c>
      <c r="C25" s="12" t="s">
        <v>167</v>
      </c>
      <c r="D25" s="13">
        <v>123300</v>
      </c>
      <c r="E25" s="13">
        <v>94746.92</v>
      </c>
      <c r="F25" s="13">
        <v>3300</v>
      </c>
      <c r="G25" s="13"/>
      <c r="H25" s="13">
        <v>126600</v>
      </c>
      <c r="I25" s="10">
        <f t="shared" si="2"/>
        <v>102.676399026764</v>
      </c>
    </row>
    <row r="26" spans="1:9" s="12" customFormat="1" ht="12.75">
      <c r="A26" s="12" t="s">
        <v>168</v>
      </c>
      <c r="B26" s="12" t="s">
        <v>169</v>
      </c>
      <c r="C26" s="12" t="s">
        <v>170</v>
      </c>
      <c r="D26" s="13">
        <v>1100</v>
      </c>
      <c r="E26" s="13">
        <v>1038.7</v>
      </c>
      <c r="F26" s="13"/>
      <c r="G26" s="13"/>
      <c r="H26" s="13">
        <v>1100</v>
      </c>
      <c r="I26" s="10">
        <f t="shared" si="2"/>
        <v>100</v>
      </c>
    </row>
    <row r="27" spans="1:9" s="11" customFormat="1" ht="12.75">
      <c r="A27" s="11" t="s">
        <v>1</v>
      </c>
      <c r="B27" s="11" t="s">
        <v>171</v>
      </c>
      <c r="C27" s="11" t="s">
        <v>172</v>
      </c>
      <c r="D27" s="10">
        <v>101900</v>
      </c>
      <c r="E27" s="10">
        <v>70381.27</v>
      </c>
      <c r="F27" s="10">
        <f>F28+F30+F33</f>
        <v>9700</v>
      </c>
      <c r="G27" s="10">
        <f>G28+G30+G33</f>
        <v>9100</v>
      </c>
      <c r="H27" s="10">
        <v>102500</v>
      </c>
      <c r="I27" s="10">
        <f t="shared" si="2"/>
        <v>100.58881256133465</v>
      </c>
    </row>
    <row r="28" spans="1:9" s="11" customFormat="1" ht="12.75">
      <c r="A28" s="11" t="s">
        <v>1</v>
      </c>
      <c r="B28" s="11" t="s">
        <v>173</v>
      </c>
      <c r="C28" s="11" t="s">
        <v>174</v>
      </c>
      <c r="D28" s="10">
        <v>15000</v>
      </c>
      <c r="E28" s="10">
        <v>10820</v>
      </c>
      <c r="F28" s="10">
        <f>F29</f>
        <v>600</v>
      </c>
      <c r="G28" s="10">
        <f>G29</f>
        <v>0</v>
      </c>
      <c r="H28" s="10">
        <f>H29</f>
        <v>15600</v>
      </c>
      <c r="I28" s="10">
        <f t="shared" si="2"/>
        <v>104</v>
      </c>
    </row>
    <row r="29" spans="1:9" ht="12.75">
      <c r="A29" t="s">
        <v>175</v>
      </c>
      <c r="B29" t="s">
        <v>176</v>
      </c>
      <c r="C29" t="s">
        <v>177</v>
      </c>
      <c r="D29" s="2">
        <v>15000</v>
      </c>
      <c r="E29" s="2">
        <v>10820</v>
      </c>
      <c r="F29" s="2">
        <v>600</v>
      </c>
      <c r="G29" s="2"/>
      <c r="H29" s="2">
        <v>15600</v>
      </c>
      <c r="I29" s="10">
        <f t="shared" si="2"/>
        <v>104</v>
      </c>
    </row>
    <row r="30" spans="1:9" s="11" customFormat="1" ht="12.75">
      <c r="A30" s="11" t="s">
        <v>1</v>
      </c>
      <c r="B30" s="11" t="s">
        <v>178</v>
      </c>
      <c r="C30" s="11" t="s">
        <v>179</v>
      </c>
      <c r="D30" s="10">
        <v>25000</v>
      </c>
      <c r="E30" s="10">
        <v>14271.78</v>
      </c>
      <c r="F30" s="10">
        <f>F31+F32</f>
        <v>2000</v>
      </c>
      <c r="G30" s="10">
        <f>G31+G32</f>
        <v>2000</v>
      </c>
      <c r="H30" s="10">
        <f>H31+H32</f>
        <v>25000</v>
      </c>
      <c r="I30" s="10">
        <f t="shared" si="2"/>
        <v>100</v>
      </c>
    </row>
    <row r="31" spans="1:9" ht="12.75">
      <c r="A31" t="s">
        <v>180</v>
      </c>
      <c r="B31" t="s">
        <v>181</v>
      </c>
      <c r="C31" s="12" t="s">
        <v>182</v>
      </c>
      <c r="D31" s="2">
        <v>15000</v>
      </c>
      <c r="E31" s="2">
        <v>10267.95</v>
      </c>
      <c r="F31" s="2">
        <v>2000</v>
      </c>
      <c r="G31" s="2"/>
      <c r="H31" s="2">
        <v>17000</v>
      </c>
      <c r="I31" s="10">
        <f t="shared" si="2"/>
        <v>113.33333333333333</v>
      </c>
    </row>
    <row r="32" spans="1:9" ht="12.75">
      <c r="A32" t="s">
        <v>183</v>
      </c>
      <c r="B32" t="s">
        <v>184</v>
      </c>
      <c r="C32" s="12" t="s">
        <v>185</v>
      </c>
      <c r="D32" s="2">
        <v>10000</v>
      </c>
      <c r="E32" s="2">
        <v>4003.83</v>
      </c>
      <c r="F32" s="2"/>
      <c r="G32" s="2">
        <v>2000</v>
      </c>
      <c r="H32" s="2">
        <v>8000</v>
      </c>
      <c r="I32" s="10">
        <f t="shared" si="2"/>
        <v>80</v>
      </c>
    </row>
    <row r="33" spans="1:9" s="11" customFormat="1" ht="12.75">
      <c r="A33" s="11" t="s">
        <v>1</v>
      </c>
      <c r="B33" s="11" t="s">
        <v>186</v>
      </c>
      <c r="C33" s="11" t="s">
        <v>187</v>
      </c>
      <c r="D33" s="10">
        <v>61900</v>
      </c>
      <c r="E33" s="10">
        <v>45289.49</v>
      </c>
      <c r="F33" s="10">
        <f>F34+F35+F36+F37</f>
        <v>7100</v>
      </c>
      <c r="G33" s="10">
        <f>G34+G35+G36+G37</f>
        <v>7100</v>
      </c>
      <c r="H33" s="10">
        <v>61900</v>
      </c>
      <c r="I33" s="10">
        <f t="shared" si="2"/>
        <v>100</v>
      </c>
    </row>
    <row r="34" spans="1:9" ht="12.75">
      <c r="A34" t="s">
        <v>188</v>
      </c>
      <c r="B34" t="s">
        <v>189</v>
      </c>
      <c r="C34" s="12" t="s">
        <v>190</v>
      </c>
      <c r="D34" s="2">
        <v>16000</v>
      </c>
      <c r="E34" s="2">
        <v>1125</v>
      </c>
      <c r="F34" s="2"/>
      <c r="G34" s="2">
        <v>7100</v>
      </c>
      <c r="H34" s="2">
        <v>8900</v>
      </c>
      <c r="I34" s="10">
        <f t="shared" si="2"/>
        <v>55.625</v>
      </c>
    </row>
    <row r="35" spans="1:9" ht="12.75">
      <c r="A35" t="s">
        <v>191</v>
      </c>
      <c r="B35" t="s">
        <v>192</v>
      </c>
      <c r="C35" t="s">
        <v>193</v>
      </c>
      <c r="D35" s="2">
        <v>3000</v>
      </c>
      <c r="E35" s="2">
        <v>1495.65</v>
      </c>
      <c r="F35" s="2"/>
      <c r="G35" s="2"/>
      <c r="H35" s="2">
        <v>3000</v>
      </c>
      <c r="I35" s="10">
        <f t="shared" si="2"/>
        <v>100</v>
      </c>
    </row>
    <row r="36" spans="1:9" ht="12.75">
      <c r="A36" t="s">
        <v>194</v>
      </c>
      <c r="B36" t="s">
        <v>195</v>
      </c>
      <c r="C36" t="s">
        <v>196</v>
      </c>
      <c r="D36" s="2">
        <v>35000</v>
      </c>
      <c r="E36" s="2">
        <v>34857.16</v>
      </c>
      <c r="F36" s="2">
        <v>6000</v>
      </c>
      <c r="G36" s="2"/>
      <c r="H36" s="2">
        <v>41000</v>
      </c>
      <c r="I36" s="10">
        <f t="shared" si="2"/>
        <v>117.14285714285715</v>
      </c>
    </row>
    <row r="37" spans="1:9" ht="12.75">
      <c r="A37" t="s">
        <v>197</v>
      </c>
      <c r="B37" t="s">
        <v>198</v>
      </c>
      <c r="C37" t="s">
        <v>199</v>
      </c>
      <c r="D37" s="2">
        <v>7900</v>
      </c>
      <c r="E37" s="2">
        <v>7811.68</v>
      </c>
      <c r="F37" s="2">
        <v>1100</v>
      </c>
      <c r="G37" s="2"/>
      <c r="H37" s="2">
        <v>9000</v>
      </c>
      <c r="I37" s="10">
        <f t="shared" si="2"/>
        <v>113.9240506329114</v>
      </c>
    </row>
    <row r="38" spans="1:9" s="28" customFormat="1" ht="12">
      <c r="A38" s="27" t="s">
        <v>18</v>
      </c>
      <c r="B38" s="27" t="s">
        <v>34</v>
      </c>
      <c r="C38" s="27" t="s">
        <v>35</v>
      </c>
      <c r="D38" s="27"/>
      <c r="E38" s="27"/>
      <c r="F38" s="27">
        <v>7500</v>
      </c>
      <c r="G38" s="27"/>
      <c r="H38" s="27">
        <v>7500</v>
      </c>
      <c r="I38" s="27">
        <v>100</v>
      </c>
    </row>
    <row r="39" spans="1:9" s="1" customFormat="1" ht="12.75">
      <c r="A39" s="16"/>
      <c r="B39" s="23" t="s">
        <v>150</v>
      </c>
      <c r="C39" s="23" t="s">
        <v>151</v>
      </c>
      <c r="D39" s="23"/>
      <c r="E39" s="23"/>
      <c r="F39" s="23">
        <v>5000</v>
      </c>
      <c r="G39" s="23"/>
      <c r="H39" s="23">
        <v>5000</v>
      </c>
      <c r="I39" s="10">
        <v>100</v>
      </c>
    </row>
    <row r="40" spans="1:9" s="1" customFormat="1" ht="12.75">
      <c r="A40" s="16"/>
      <c r="B40" s="1" t="s">
        <v>171</v>
      </c>
      <c r="C40" s="1" t="s">
        <v>172</v>
      </c>
      <c r="D40" s="23"/>
      <c r="E40" s="23"/>
      <c r="F40" s="23">
        <v>5000</v>
      </c>
      <c r="G40" s="23"/>
      <c r="H40" s="23">
        <v>5000</v>
      </c>
      <c r="I40" s="10">
        <v>100</v>
      </c>
    </row>
    <row r="41" spans="1:9" s="1" customFormat="1" ht="12.75">
      <c r="A41" s="16"/>
      <c r="B41" s="1" t="s">
        <v>186</v>
      </c>
      <c r="C41" s="1" t="s">
        <v>187</v>
      </c>
      <c r="D41" s="23"/>
      <c r="E41" s="23"/>
      <c r="F41" s="23">
        <v>5000</v>
      </c>
      <c r="G41" s="23"/>
      <c r="H41" s="23">
        <v>5000</v>
      </c>
      <c r="I41" s="10">
        <v>100</v>
      </c>
    </row>
    <row r="42" spans="1:9" ht="12.75">
      <c r="A42" s="16"/>
      <c r="B42" t="s">
        <v>195</v>
      </c>
      <c r="C42" t="s">
        <v>196</v>
      </c>
      <c r="D42" s="2"/>
      <c r="E42" s="2"/>
      <c r="F42" s="2">
        <v>5000</v>
      </c>
      <c r="G42" s="2"/>
      <c r="H42" s="2">
        <v>5000</v>
      </c>
      <c r="I42" s="10">
        <v>100</v>
      </c>
    </row>
    <row r="43" spans="1:9" s="11" customFormat="1" ht="12.75">
      <c r="A43" s="10" t="s">
        <v>1</v>
      </c>
      <c r="B43" s="10" t="s">
        <v>252</v>
      </c>
      <c r="C43" s="10" t="s">
        <v>253</v>
      </c>
      <c r="D43" s="10"/>
      <c r="E43" s="10"/>
      <c r="F43" s="10">
        <v>2500</v>
      </c>
      <c r="G43" s="10"/>
      <c r="H43" s="10">
        <v>2500</v>
      </c>
      <c r="I43" s="10">
        <v>100</v>
      </c>
    </row>
    <row r="44" spans="1:9" s="11" customFormat="1" ht="12.75">
      <c r="A44" s="11" t="s">
        <v>1</v>
      </c>
      <c r="B44" s="11" t="s">
        <v>261</v>
      </c>
      <c r="C44" s="11" t="s">
        <v>262</v>
      </c>
      <c r="D44" s="10"/>
      <c r="E44" s="10"/>
      <c r="F44" s="10">
        <v>2500</v>
      </c>
      <c r="G44" s="10"/>
      <c r="H44" s="10">
        <v>2500</v>
      </c>
      <c r="I44" s="10">
        <v>100</v>
      </c>
    </row>
    <row r="45" spans="1:9" ht="12.75">
      <c r="A45" t="s">
        <v>263</v>
      </c>
      <c r="B45" t="s">
        <v>264</v>
      </c>
      <c r="C45" t="s">
        <v>265</v>
      </c>
      <c r="D45" s="2"/>
      <c r="E45" s="2"/>
      <c r="F45" s="26">
        <v>2500</v>
      </c>
      <c r="G45" s="2"/>
      <c r="H45" s="2">
        <v>2500</v>
      </c>
      <c r="I45" s="10">
        <v>100</v>
      </c>
    </row>
    <row r="46" spans="1:9" s="28" customFormat="1" ht="12">
      <c r="A46" s="27" t="s">
        <v>18</v>
      </c>
      <c r="B46" s="27" t="s">
        <v>56</v>
      </c>
      <c r="C46" s="27" t="s">
        <v>57</v>
      </c>
      <c r="D46" s="27">
        <v>125978</v>
      </c>
      <c r="E46" s="27">
        <v>38699.59</v>
      </c>
      <c r="F46" s="27">
        <v>11800</v>
      </c>
      <c r="G46" s="27">
        <v>13800</v>
      </c>
      <c r="H46" s="27">
        <v>123978</v>
      </c>
      <c r="I46" s="27">
        <f>H46/D46*100</f>
        <v>98.41242121640286</v>
      </c>
    </row>
    <row r="47" spans="1:9" s="11" customFormat="1" ht="12.75">
      <c r="A47" s="10" t="s">
        <v>1</v>
      </c>
      <c r="B47" s="10" t="s">
        <v>150</v>
      </c>
      <c r="C47" s="10" t="s">
        <v>151</v>
      </c>
      <c r="D47" s="10">
        <v>105978</v>
      </c>
      <c r="E47" s="10">
        <v>37199.59</v>
      </c>
      <c r="F47" s="10">
        <v>11800</v>
      </c>
      <c r="G47" s="10">
        <f>G48+G72</f>
        <v>11300</v>
      </c>
      <c r="H47" s="10">
        <f>H48+H72</f>
        <v>106478</v>
      </c>
      <c r="I47" s="10">
        <f t="shared" si="2"/>
        <v>100.47179603313896</v>
      </c>
    </row>
    <row r="48" spans="1:9" s="11" customFormat="1" ht="12.75">
      <c r="A48" s="11" t="s">
        <v>1</v>
      </c>
      <c r="B48" s="11" t="s">
        <v>171</v>
      </c>
      <c r="C48" s="11" t="s">
        <v>172</v>
      </c>
      <c r="D48" s="10">
        <v>105478</v>
      </c>
      <c r="E48" s="10">
        <v>37014.19</v>
      </c>
      <c r="F48" s="10">
        <v>11800</v>
      </c>
      <c r="G48" s="10">
        <v>11300</v>
      </c>
      <c r="H48" s="10">
        <f>H49+H54+H59+H67</f>
        <v>105978</v>
      </c>
      <c r="I48" s="10">
        <f t="shared" si="2"/>
        <v>100.47403249966817</v>
      </c>
    </row>
    <row r="49" spans="1:9" s="11" customFormat="1" ht="12.75">
      <c r="A49" s="11" t="s">
        <v>1</v>
      </c>
      <c r="B49" s="11" t="s">
        <v>173</v>
      </c>
      <c r="C49" s="11" t="s">
        <v>174</v>
      </c>
      <c r="D49" s="10">
        <v>11000</v>
      </c>
      <c r="E49" s="10">
        <v>3424.9</v>
      </c>
      <c r="F49" s="10">
        <v>3000</v>
      </c>
      <c r="G49" s="10">
        <f>G50+G51+G52+G53</f>
        <v>500</v>
      </c>
      <c r="H49" s="10">
        <f>H50+H51+H52+H53</f>
        <v>13500</v>
      </c>
      <c r="I49" s="10">
        <f t="shared" si="2"/>
        <v>122.72727272727273</v>
      </c>
    </row>
    <row r="50" spans="1:9" ht="12.75">
      <c r="A50" t="s">
        <v>200</v>
      </c>
      <c r="B50" t="s">
        <v>201</v>
      </c>
      <c r="C50" s="12" t="s">
        <v>202</v>
      </c>
      <c r="D50" s="2">
        <v>3000</v>
      </c>
      <c r="E50" s="2">
        <v>919.1</v>
      </c>
      <c r="F50" s="13">
        <v>3000</v>
      </c>
      <c r="G50" s="2"/>
      <c r="H50" s="2">
        <v>6000</v>
      </c>
      <c r="I50" s="10">
        <f t="shared" si="2"/>
        <v>200</v>
      </c>
    </row>
    <row r="51" spans="1:9" ht="12.75">
      <c r="A51" t="s">
        <v>203</v>
      </c>
      <c r="B51" t="s">
        <v>176</v>
      </c>
      <c r="C51" t="s">
        <v>177</v>
      </c>
      <c r="D51" s="2">
        <v>2000</v>
      </c>
      <c r="E51" s="2">
        <v>461.8</v>
      </c>
      <c r="F51" s="2"/>
      <c r="G51" s="2"/>
      <c r="H51" s="2">
        <v>2000</v>
      </c>
      <c r="I51" s="10">
        <f t="shared" si="2"/>
        <v>100</v>
      </c>
    </row>
    <row r="52" spans="1:9" ht="12.75">
      <c r="A52" t="s">
        <v>204</v>
      </c>
      <c r="B52" t="s">
        <v>205</v>
      </c>
      <c r="C52" s="12" t="s">
        <v>206</v>
      </c>
      <c r="D52" s="2">
        <v>4000</v>
      </c>
      <c r="E52" s="2">
        <v>550</v>
      </c>
      <c r="F52" s="2"/>
      <c r="G52" s="2">
        <v>500</v>
      </c>
      <c r="H52" s="2">
        <v>3500</v>
      </c>
      <c r="I52" s="10">
        <f t="shared" si="2"/>
        <v>87.5</v>
      </c>
    </row>
    <row r="53" spans="1:9" ht="12.75">
      <c r="A53" t="s">
        <v>207</v>
      </c>
      <c r="B53" t="s">
        <v>208</v>
      </c>
      <c r="C53" t="s">
        <v>209</v>
      </c>
      <c r="D53" s="2">
        <v>2000</v>
      </c>
      <c r="E53" s="2">
        <v>1494</v>
      </c>
      <c r="F53" s="2"/>
      <c r="G53" s="2"/>
      <c r="H53" s="2">
        <v>2000</v>
      </c>
      <c r="I53" s="10">
        <f t="shared" si="2"/>
        <v>100</v>
      </c>
    </row>
    <row r="54" spans="1:9" s="11" customFormat="1" ht="12.75">
      <c r="A54" s="11" t="s">
        <v>1</v>
      </c>
      <c r="B54" s="11" t="s">
        <v>178</v>
      </c>
      <c r="C54" s="11" t="s">
        <v>179</v>
      </c>
      <c r="D54" s="10">
        <v>33000</v>
      </c>
      <c r="E54" s="10">
        <v>6551.13</v>
      </c>
      <c r="F54" s="10">
        <f>F55+F56+F57+F58</f>
        <v>3000</v>
      </c>
      <c r="G54" s="10">
        <f>G55+G56+G57+G58</f>
        <v>8000</v>
      </c>
      <c r="H54" s="10">
        <f>H55+H56+H57+H58</f>
        <v>28000</v>
      </c>
      <c r="I54" s="10">
        <f t="shared" si="2"/>
        <v>84.84848484848484</v>
      </c>
    </row>
    <row r="55" spans="1:9" ht="12.75">
      <c r="A55" t="s">
        <v>210</v>
      </c>
      <c r="B55" t="s">
        <v>211</v>
      </c>
      <c r="C55" t="s">
        <v>212</v>
      </c>
      <c r="D55" s="2">
        <v>20000</v>
      </c>
      <c r="E55" s="2">
        <v>5209.26</v>
      </c>
      <c r="F55" s="2"/>
      <c r="G55" s="2">
        <v>8000</v>
      </c>
      <c r="H55" s="2">
        <v>12000</v>
      </c>
      <c r="I55" s="10">
        <f t="shared" si="2"/>
        <v>60</v>
      </c>
    </row>
    <row r="56" spans="1:9" ht="12.75">
      <c r="A56" t="s">
        <v>213</v>
      </c>
      <c r="B56" t="s">
        <v>181</v>
      </c>
      <c r="C56" t="s">
        <v>182</v>
      </c>
      <c r="D56" s="2">
        <v>5000</v>
      </c>
      <c r="E56" s="2">
        <v>252.87</v>
      </c>
      <c r="F56" s="2"/>
      <c r="G56" s="2"/>
      <c r="H56" s="2">
        <v>5000</v>
      </c>
      <c r="I56" s="10">
        <f t="shared" si="2"/>
        <v>100</v>
      </c>
    </row>
    <row r="57" spans="1:9" ht="12.75">
      <c r="A57" t="s">
        <v>214</v>
      </c>
      <c r="B57" t="s">
        <v>184</v>
      </c>
      <c r="C57" t="s">
        <v>215</v>
      </c>
      <c r="D57" s="2">
        <v>6000</v>
      </c>
      <c r="E57" s="2">
        <v>0</v>
      </c>
      <c r="F57" s="2"/>
      <c r="G57" s="2"/>
      <c r="H57" s="2">
        <v>6000</v>
      </c>
      <c r="I57" s="10">
        <f t="shared" si="2"/>
        <v>100</v>
      </c>
    </row>
    <row r="58" spans="1:9" ht="12.75">
      <c r="A58" t="s">
        <v>216</v>
      </c>
      <c r="B58" t="s">
        <v>217</v>
      </c>
      <c r="C58" t="s">
        <v>218</v>
      </c>
      <c r="D58" s="2">
        <v>2000</v>
      </c>
      <c r="E58" s="2">
        <v>1089</v>
      </c>
      <c r="F58" s="2">
        <v>3000</v>
      </c>
      <c r="G58" s="2"/>
      <c r="H58" s="2">
        <v>5000</v>
      </c>
      <c r="I58" s="10">
        <f t="shared" si="2"/>
        <v>250</v>
      </c>
    </row>
    <row r="59" spans="1:9" s="11" customFormat="1" ht="12.75">
      <c r="A59" s="11" t="s">
        <v>1</v>
      </c>
      <c r="B59" s="11" t="s">
        <v>186</v>
      </c>
      <c r="C59" s="11" t="s">
        <v>187</v>
      </c>
      <c r="D59" s="10">
        <v>46978</v>
      </c>
      <c r="E59" s="10">
        <v>17060.82</v>
      </c>
      <c r="F59" s="10">
        <f>F60+F61+F62+F63+F64+F65+F66</f>
        <v>3300</v>
      </c>
      <c r="G59" s="10">
        <f>G60+G61+G62+G63+G64+G65+G66</f>
        <v>2300</v>
      </c>
      <c r="H59" s="10">
        <f>H60+H61+H62+H63+H64+H65+H66</f>
        <v>47978</v>
      </c>
      <c r="I59" s="10">
        <f t="shared" si="2"/>
        <v>102.12865596662269</v>
      </c>
    </row>
    <row r="60" spans="1:9" ht="12.75">
      <c r="A60" t="s">
        <v>219</v>
      </c>
      <c r="B60" t="s">
        <v>220</v>
      </c>
      <c r="C60" s="12" t="s">
        <v>221</v>
      </c>
      <c r="D60" s="2">
        <v>10000</v>
      </c>
      <c r="E60" s="2">
        <v>4057.96</v>
      </c>
      <c r="F60" s="2"/>
      <c r="G60" s="2"/>
      <c r="H60" s="2">
        <v>10000</v>
      </c>
      <c r="I60" s="10">
        <f t="shared" si="2"/>
        <v>100</v>
      </c>
    </row>
    <row r="61" spans="1:9" ht="12.75">
      <c r="A61" t="s">
        <v>222</v>
      </c>
      <c r="B61" t="s">
        <v>189</v>
      </c>
      <c r="C61" t="s">
        <v>190</v>
      </c>
      <c r="D61" s="2">
        <v>10978</v>
      </c>
      <c r="E61" s="2">
        <v>568</v>
      </c>
      <c r="F61" s="2"/>
      <c r="G61" s="2"/>
      <c r="H61" s="2">
        <v>10978</v>
      </c>
      <c r="I61" s="10">
        <f t="shared" si="2"/>
        <v>100</v>
      </c>
    </row>
    <row r="62" spans="1:9" ht="12.75">
      <c r="A62" t="s">
        <v>223</v>
      </c>
      <c r="B62" t="s">
        <v>224</v>
      </c>
      <c r="C62" t="s">
        <v>225</v>
      </c>
      <c r="D62" s="2">
        <v>1000</v>
      </c>
      <c r="E62" s="2">
        <v>0</v>
      </c>
      <c r="F62" s="2"/>
      <c r="G62" s="2">
        <v>300</v>
      </c>
      <c r="H62" s="2">
        <v>700</v>
      </c>
      <c r="I62" s="10">
        <f t="shared" si="2"/>
        <v>70</v>
      </c>
    </row>
    <row r="63" spans="1:9" ht="12.75">
      <c r="A63" t="s">
        <v>226</v>
      </c>
      <c r="B63" t="s">
        <v>192</v>
      </c>
      <c r="C63" s="12" t="s">
        <v>193</v>
      </c>
      <c r="D63" s="2">
        <v>1000</v>
      </c>
      <c r="E63" s="2">
        <v>949.75</v>
      </c>
      <c r="F63" s="2">
        <v>1300</v>
      </c>
      <c r="G63" s="2"/>
      <c r="H63" s="2">
        <v>2300</v>
      </c>
      <c r="I63" s="10">
        <f t="shared" si="2"/>
        <v>229.99999999999997</v>
      </c>
    </row>
    <row r="64" spans="1:9" ht="12.75">
      <c r="A64" t="s">
        <v>227</v>
      </c>
      <c r="B64" t="s">
        <v>195</v>
      </c>
      <c r="C64" s="12" t="s">
        <v>196</v>
      </c>
      <c r="D64" s="2">
        <v>10000</v>
      </c>
      <c r="E64" s="2">
        <v>8749.65</v>
      </c>
      <c r="F64" s="2">
        <v>1000</v>
      </c>
      <c r="G64" s="2"/>
      <c r="H64" s="2">
        <v>11000</v>
      </c>
      <c r="I64" s="10">
        <f t="shared" si="2"/>
        <v>110.00000000000001</v>
      </c>
    </row>
    <row r="65" spans="1:9" ht="12.75">
      <c r="A65" t="s">
        <v>228</v>
      </c>
      <c r="B65" t="s">
        <v>229</v>
      </c>
      <c r="C65" t="s">
        <v>230</v>
      </c>
      <c r="D65" s="2">
        <v>3000</v>
      </c>
      <c r="E65" s="2">
        <v>2135.46</v>
      </c>
      <c r="F65" s="2">
        <v>1000</v>
      </c>
      <c r="G65" s="2"/>
      <c r="H65" s="2">
        <v>4000</v>
      </c>
      <c r="I65" s="10">
        <f t="shared" si="2"/>
        <v>133.33333333333331</v>
      </c>
    </row>
    <row r="66" spans="1:9" ht="12.75">
      <c r="A66" t="s">
        <v>231</v>
      </c>
      <c r="B66" t="s">
        <v>198</v>
      </c>
      <c r="C66" s="12" t="s">
        <v>199</v>
      </c>
      <c r="D66" s="2">
        <v>11000</v>
      </c>
      <c r="E66" s="2">
        <v>600</v>
      </c>
      <c r="F66" s="2"/>
      <c r="G66" s="2">
        <v>2000</v>
      </c>
      <c r="H66" s="2">
        <v>9000</v>
      </c>
      <c r="I66" s="10">
        <f t="shared" si="2"/>
        <v>81.81818181818183</v>
      </c>
    </row>
    <row r="67" spans="1:9" s="11" customFormat="1" ht="12.75">
      <c r="A67" s="11" t="s">
        <v>1</v>
      </c>
      <c r="B67" s="11" t="s">
        <v>232</v>
      </c>
      <c r="C67" s="11" t="s">
        <v>233</v>
      </c>
      <c r="D67" s="10">
        <v>14500</v>
      </c>
      <c r="E67" s="10">
        <v>9977.34</v>
      </c>
      <c r="F67" s="10">
        <f>F68+F69+F70+F71</f>
        <v>2500</v>
      </c>
      <c r="G67" s="10">
        <f>G68+G69+G70+G71</f>
        <v>500</v>
      </c>
      <c r="H67" s="10">
        <f>H68+H69+H70+H71</f>
        <v>16500</v>
      </c>
      <c r="I67" s="10">
        <f t="shared" si="2"/>
        <v>113.79310344827587</v>
      </c>
    </row>
    <row r="68" spans="1:9" ht="12.75">
      <c r="A68" t="s">
        <v>234</v>
      </c>
      <c r="B68" t="s">
        <v>235</v>
      </c>
      <c r="C68" s="12" t="s">
        <v>236</v>
      </c>
      <c r="D68" s="2">
        <v>5000</v>
      </c>
      <c r="E68" s="2">
        <v>4153.46</v>
      </c>
      <c r="F68" s="2">
        <v>1000</v>
      </c>
      <c r="G68" s="2"/>
      <c r="H68" s="2">
        <v>6000</v>
      </c>
      <c r="I68" s="10">
        <f t="shared" si="2"/>
        <v>120</v>
      </c>
    </row>
    <row r="69" spans="1:9" ht="12.75">
      <c r="A69" t="s">
        <v>237</v>
      </c>
      <c r="B69" t="s">
        <v>238</v>
      </c>
      <c r="C69" t="s">
        <v>239</v>
      </c>
      <c r="D69" s="2">
        <v>5000</v>
      </c>
      <c r="E69" s="2">
        <v>2823.88</v>
      </c>
      <c r="F69" s="2"/>
      <c r="G69" s="2"/>
      <c r="H69" s="2">
        <v>5000</v>
      </c>
      <c r="I69" s="10">
        <f t="shared" si="2"/>
        <v>100</v>
      </c>
    </row>
    <row r="70" spans="1:9" ht="12.75">
      <c r="A70" t="s">
        <v>240</v>
      </c>
      <c r="B70" t="s">
        <v>241</v>
      </c>
      <c r="C70" s="12" t="s">
        <v>242</v>
      </c>
      <c r="D70" s="2">
        <v>1000</v>
      </c>
      <c r="E70" s="2">
        <v>1400</v>
      </c>
      <c r="F70" s="2">
        <v>1500</v>
      </c>
      <c r="G70" s="2"/>
      <c r="H70" s="2">
        <v>2500</v>
      </c>
      <c r="I70" s="10">
        <f t="shared" si="2"/>
        <v>250</v>
      </c>
    </row>
    <row r="71" spans="1:9" ht="12.75">
      <c r="A71" t="s">
        <v>243</v>
      </c>
      <c r="B71" t="s">
        <v>244</v>
      </c>
      <c r="C71" t="s">
        <v>233</v>
      </c>
      <c r="D71" s="2">
        <v>3500</v>
      </c>
      <c r="E71" s="2">
        <v>1600</v>
      </c>
      <c r="F71" s="2"/>
      <c r="G71" s="2">
        <v>500</v>
      </c>
      <c r="H71" s="2">
        <v>3000</v>
      </c>
      <c r="I71" s="10">
        <f t="shared" si="2"/>
        <v>85.71428571428571</v>
      </c>
    </row>
    <row r="72" spans="1:9" s="11" customFormat="1" ht="12.75">
      <c r="A72" s="11" t="s">
        <v>1</v>
      </c>
      <c r="B72" s="11" t="s">
        <v>245</v>
      </c>
      <c r="C72" s="11" t="s">
        <v>246</v>
      </c>
      <c r="D72" s="10">
        <v>500</v>
      </c>
      <c r="E72" s="10">
        <v>185.4</v>
      </c>
      <c r="F72" s="10">
        <f>F73+F74</f>
        <v>0</v>
      </c>
      <c r="G72" s="10">
        <f>G73+G74</f>
        <v>0</v>
      </c>
      <c r="H72" s="10">
        <v>500</v>
      </c>
      <c r="I72" s="10">
        <f t="shared" si="2"/>
        <v>100</v>
      </c>
    </row>
    <row r="73" spans="1:9" s="1" customFormat="1" ht="12.75">
      <c r="A73" s="1" t="s">
        <v>1</v>
      </c>
      <c r="B73" s="1" t="s">
        <v>247</v>
      </c>
      <c r="C73" s="1" t="s">
        <v>248</v>
      </c>
      <c r="D73" s="23">
        <v>500</v>
      </c>
      <c r="E73" s="23">
        <v>185.4</v>
      </c>
      <c r="F73" s="23"/>
      <c r="G73" s="23"/>
      <c r="H73" s="23">
        <f>D73</f>
        <v>500</v>
      </c>
      <c r="I73" s="10">
        <f t="shared" si="2"/>
        <v>100</v>
      </c>
    </row>
    <row r="74" spans="1:9" ht="12.75">
      <c r="A74" t="s">
        <v>249</v>
      </c>
      <c r="B74" t="s">
        <v>250</v>
      </c>
      <c r="C74" t="s">
        <v>251</v>
      </c>
      <c r="D74" s="2">
        <v>500</v>
      </c>
      <c r="E74" s="2">
        <v>185.4</v>
      </c>
      <c r="F74" s="2"/>
      <c r="G74" s="2"/>
      <c r="H74" s="2">
        <f>D74</f>
        <v>500</v>
      </c>
      <c r="I74" s="26">
        <f t="shared" si="2"/>
        <v>100</v>
      </c>
    </row>
    <row r="75" spans="1:9" s="11" customFormat="1" ht="12.75">
      <c r="A75" s="10" t="s">
        <v>1</v>
      </c>
      <c r="B75" s="10" t="s">
        <v>252</v>
      </c>
      <c r="C75" s="10" t="s">
        <v>253</v>
      </c>
      <c r="D75" s="10">
        <v>20000</v>
      </c>
      <c r="E75" s="10">
        <v>1500</v>
      </c>
      <c r="F75" s="10">
        <f>F76</f>
        <v>0</v>
      </c>
      <c r="G75" s="10">
        <f>G76</f>
        <v>2500</v>
      </c>
      <c r="H75" s="10">
        <f>H76</f>
        <v>17500</v>
      </c>
      <c r="I75" s="10">
        <f t="shared" si="2"/>
        <v>87.5</v>
      </c>
    </row>
    <row r="76" spans="1:9" s="11" customFormat="1" ht="12.75">
      <c r="A76" s="11" t="s">
        <v>1</v>
      </c>
      <c r="B76" s="11" t="s">
        <v>254</v>
      </c>
      <c r="C76" s="11" t="s">
        <v>255</v>
      </c>
      <c r="D76" s="10">
        <v>20000</v>
      </c>
      <c r="E76" s="10">
        <v>1500</v>
      </c>
      <c r="F76" s="10">
        <f>F77+F79</f>
        <v>0</v>
      </c>
      <c r="G76" s="10">
        <f>G77+G79</f>
        <v>2500</v>
      </c>
      <c r="H76" s="10">
        <f>H77+H79</f>
        <v>17500</v>
      </c>
      <c r="I76" s="10">
        <f t="shared" si="2"/>
        <v>87.5</v>
      </c>
    </row>
    <row r="77" spans="1:9" s="11" customFormat="1" ht="12.75">
      <c r="A77" s="11" t="s">
        <v>1</v>
      </c>
      <c r="B77" s="11" t="s">
        <v>256</v>
      </c>
      <c r="C77" s="11" t="s">
        <v>257</v>
      </c>
      <c r="D77" s="10">
        <v>15000</v>
      </c>
      <c r="E77" s="10">
        <v>0</v>
      </c>
      <c r="F77" s="10">
        <f>F78</f>
        <v>0</v>
      </c>
      <c r="G77" s="10">
        <f>G78</f>
        <v>0</v>
      </c>
      <c r="H77" s="10">
        <v>15000</v>
      </c>
      <c r="I77" s="10">
        <f t="shared" si="2"/>
        <v>100</v>
      </c>
    </row>
    <row r="78" spans="1:9" ht="12.75">
      <c r="A78" t="s">
        <v>258</v>
      </c>
      <c r="B78" t="s">
        <v>259</v>
      </c>
      <c r="C78" t="s">
        <v>260</v>
      </c>
      <c r="D78" s="2">
        <v>15000</v>
      </c>
      <c r="E78" s="2">
        <v>0</v>
      </c>
      <c r="F78" s="2"/>
      <c r="G78" s="2"/>
      <c r="H78" s="2">
        <f>D78</f>
        <v>15000</v>
      </c>
      <c r="I78" s="10">
        <f t="shared" si="2"/>
        <v>100</v>
      </c>
    </row>
    <row r="79" spans="1:9" s="11" customFormat="1" ht="12.75">
      <c r="A79" s="11" t="s">
        <v>1</v>
      </c>
      <c r="B79" s="11" t="s">
        <v>261</v>
      </c>
      <c r="C79" s="11" t="s">
        <v>262</v>
      </c>
      <c r="D79" s="10">
        <v>5000</v>
      </c>
      <c r="E79" s="10">
        <v>1500</v>
      </c>
      <c r="F79" s="10">
        <f>F80</f>
        <v>0</v>
      </c>
      <c r="G79" s="10">
        <f>G80</f>
        <v>2500</v>
      </c>
      <c r="H79" s="10">
        <f>H80</f>
        <v>2500</v>
      </c>
      <c r="I79" s="10">
        <f t="shared" si="2"/>
        <v>50</v>
      </c>
    </row>
    <row r="80" spans="1:9" ht="12.75">
      <c r="A80" t="s">
        <v>263</v>
      </c>
      <c r="B80" t="s">
        <v>264</v>
      </c>
      <c r="C80" t="s">
        <v>265</v>
      </c>
      <c r="D80" s="2">
        <v>5000</v>
      </c>
      <c r="E80" s="2">
        <v>1500</v>
      </c>
      <c r="F80" s="2"/>
      <c r="G80" s="2">
        <v>2500</v>
      </c>
      <c r="H80" s="2">
        <v>2500</v>
      </c>
      <c r="I80" s="26">
        <f t="shared" si="2"/>
        <v>50</v>
      </c>
    </row>
    <row r="81" spans="1:9" s="28" customFormat="1" ht="12">
      <c r="A81" s="27" t="s">
        <v>18</v>
      </c>
      <c r="B81" s="27" t="s">
        <v>68</v>
      </c>
      <c r="C81" s="27" t="s">
        <v>69</v>
      </c>
      <c r="D81" s="27">
        <v>4787</v>
      </c>
      <c r="E81" s="27">
        <v>0</v>
      </c>
      <c r="F81" s="27"/>
      <c r="G81" s="27"/>
      <c r="H81" s="27">
        <v>4787</v>
      </c>
      <c r="I81" s="27">
        <f aca="true" t="shared" si="3" ref="I81:I87">H81/D81*100</f>
        <v>100</v>
      </c>
    </row>
    <row r="82" spans="1:9" s="11" customFormat="1" ht="12.75">
      <c r="A82" s="10" t="s">
        <v>1</v>
      </c>
      <c r="B82" s="10" t="s">
        <v>150</v>
      </c>
      <c r="C82" s="10" t="s">
        <v>151</v>
      </c>
      <c r="D82" s="10">
        <v>4787</v>
      </c>
      <c r="E82" s="10">
        <v>0</v>
      </c>
      <c r="F82" s="10"/>
      <c r="G82" s="10"/>
      <c r="H82" s="10">
        <f>D82</f>
        <v>4787</v>
      </c>
      <c r="I82" s="10">
        <f t="shared" si="3"/>
        <v>100</v>
      </c>
    </row>
    <row r="83" spans="1:9" s="11" customFormat="1" ht="12.75">
      <c r="A83" s="11" t="s">
        <v>1</v>
      </c>
      <c r="B83" s="11" t="s">
        <v>171</v>
      </c>
      <c r="C83" s="11" t="s">
        <v>172</v>
      </c>
      <c r="D83" s="10">
        <v>4787</v>
      </c>
      <c r="E83" s="10">
        <v>0</v>
      </c>
      <c r="F83" s="10"/>
      <c r="G83" s="10"/>
      <c r="H83" s="10">
        <f>D83</f>
        <v>4787</v>
      </c>
      <c r="I83" s="10">
        <f t="shared" si="3"/>
        <v>100</v>
      </c>
    </row>
    <row r="84" spans="1:9" s="11" customFormat="1" ht="12.75">
      <c r="A84" s="11" t="s">
        <v>1</v>
      </c>
      <c r="B84" s="11" t="s">
        <v>186</v>
      </c>
      <c r="C84" s="11" t="s">
        <v>187</v>
      </c>
      <c r="D84" s="10">
        <v>4787</v>
      </c>
      <c r="E84" s="10">
        <v>0</v>
      </c>
      <c r="F84" s="10"/>
      <c r="G84" s="10"/>
      <c r="H84" s="10">
        <f>D84</f>
        <v>4787</v>
      </c>
      <c r="I84" s="10">
        <f t="shared" si="3"/>
        <v>100</v>
      </c>
    </row>
    <row r="85" spans="1:9" ht="12.75">
      <c r="A85" t="s">
        <v>266</v>
      </c>
      <c r="B85" t="s">
        <v>189</v>
      </c>
      <c r="C85" t="s">
        <v>190</v>
      </c>
      <c r="D85" s="2">
        <v>4787</v>
      </c>
      <c r="E85" s="2">
        <v>0</v>
      </c>
      <c r="F85" s="2"/>
      <c r="G85" s="13"/>
      <c r="H85" s="2">
        <f>D85</f>
        <v>4787</v>
      </c>
      <c r="I85" s="26">
        <f t="shared" si="3"/>
        <v>100</v>
      </c>
    </row>
    <row r="86" spans="1:9" s="28" customFormat="1" ht="12">
      <c r="A86" s="30" t="s">
        <v>147</v>
      </c>
      <c r="B86" s="30" t="s">
        <v>267</v>
      </c>
      <c r="C86" s="30" t="s">
        <v>268</v>
      </c>
      <c r="D86" s="30">
        <v>10000</v>
      </c>
      <c r="E86" s="30">
        <v>4375</v>
      </c>
      <c r="F86" s="30">
        <f>F87</f>
        <v>0</v>
      </c>
      <c r="G86" s="30"/>
      <c r="H86" s="30">
        <v>10000</v>
      </c>
      <c r="I86" s="30">
        <f t="shared" si="3"/>
        <v>100</v>
      </c>
    </row>
    <row r="87" spans="1:9" s="28" customFormat="1" ht="12">
      <c r="A87" s="27" t="s">
        <v>18</v>
      </c>
      <c r="B87" s="27" t="s">
        <v>19</v>
      </c>
      <c r="C87" s="27" t="s">
        <v>20</v>
      </c>
      <c r="D87" s="27">
        <v>10000</v>
      </c>
      <c r="E87" s="27">
        <v>4375</v>
      </c>
      <c r="F87" s="27">
        <f>F88</f>
        <v>0</v>
      </c>
      <c r="G87" s="27"/>
      <c r="H87" s="27">
        <v>10000</v>
      </c>
      <c r="I87" s="27">
        <f t="shared" si="3"/>
        <v>100</v>
      </c>
    </row>
    <row r="88" spans="1:9" s="11" customFormat="1" ht="12.75">
      <c r="A88" s="10" t="s">
        <v>1</v>
      </c>
      <c r="B88" s="10" t="s">
        <v>150</v>
      </c>
      <c r="C88" s="10" t="s">
        <v>151</v>
      </c>
      <c r="D88" s="10">
        <v>10000</v>
      </c>
      <c r="E88" s="10">
        <v>4375</v>
      </c>
      <c r="F88" s="10">
        <f>F89</f>
        <v>0</v>
      </c>
      <c r="G88" s="10"/>
      <c r="H88" s="10"/>
      <c r="I88" s="10">
        <v>0</v>
      </c>
    </row>
    <row r="89" spans="1:9" s="11" customFormat="1" ht="12.75">
      <c r="A89" s="11" t="s">
        <v>1</v>
      </c>
      <c r="B89" s="11" t="s">
        <v>171</v>
      </c>
      <c r="C89" s="11" t="s">
        <v>172</v>
      </c>
      <c r="D89" s="10">
        <v>10000</v>
      </c>
      <c r="E89" s="10">
        <v>4375</v>
      </c>
      <c r="F89" s="10">
        <f>F90</f>
        <v>0</v>
      </c>
      <c r="G89" s="10"/>
      <c r="H89" s="10"/>
      <c r="I89" s="10">
        <v>0</v>
      </c>
    </row>
    <row r="90" spans="1:9" s="11" customFormat="1" ht="12.75">
      <c r="A90" s="11" t="s">
        <v>1</v>
      </c>
      <c r="B90" s="11" t="s">
        <v>186</v>
      </c>
      <c r="C90" s="11" t="s">
        <v>187</v>
      </c>
      <c r="D90" s="10">
        <v>10000</v>
      </c>
      <c r="E90" s="10">
        <v>4375</v>
      </c>
      <c r="F90" s="10">
        <f>F91+F92</f>
        <v>0</v>
      </c>
      <c r="G90" s="10"/>
      <c r="H90" s="10"/>
      <c r="I90" s="10">
        <v>0</v>
      </c>
    </row>
    <row r="91" spans="1:9" ht="12.75">
      <c r="A91" t="s">
        <v>269</v>
      </c>
      <c r="B91" t="s">
        <v>195</v>
      </c>
      <c r="C91" t="s">
        <v>196</v>
      </c>
      <c r="D91" s="2">
        <v>5000</v>
      </c>
      <c r="E91" s="2">
        <v>0</v>
      </c>
      <c r="F91" s="2"/>
      <c r="G91" s="13"/>
      <c r="H91" s="2"/>
      <c r="I91" s="2">
        <v>0</v>
      </c>
    </row>
    <row r="92" spans="1:9" ht="12.75">
      <c r="A92" t="s">
        <v>270</v>
      </c>
      <c r="B92" t="s">
        <v>198</v>
      </c>
      <c r="C92" t="s">
        <v>199</v>
      </c>
      <c r="D92" s="2">
        <v>5000</v>
      </c>
      <c r="E92" s="2">
        <v>4375</v>
      </c>
      <c r="F92" s="2"/>
      <c r="G92" s="13"/>
      <c r="H92" s="2"/>
      <c r="I92" s="2">
        <v>0</v>
      </c>
    </row>
    <row r="93" spans="1:9" s="28" customFormat="1" ht="12">
      <c r="A93" s="30" t="s">
        <v>147</v>
      </c>
      <c r="B93" s="30" t="s">
        <v>271</v>
      </c>
      <c r="C93" s="30" t="s">
        <v>272</v>
      </c>
      <c r="D93" s="30">
        <v>95514</v>
      </c>
      <c r="E93" s="30">
        <v>61126.19</v>
      </c>
      <c r="F93" s="30">
        <f>F94+F99+F117</f>
        <v>2000</v>
      </c>
      <c r="G93" s="30">
        <f>G94+G99+G117</f>
        <v>2000</v>
      </c>
      <c r="H93" s="30">
        <v>95514</v>
      </c>
      <c r="I93" s="30">
        <f>H93/D93*100</f>
        <v>100</v>
      </c>
    </row>
    <row r="94" spans="1:9" s="28" customFormat="1" ht="12">
      <c r="A94" s="27" t="s">
        <v>18</v>
      </c>
      <c r="B94" s="27" t="s">
        <v>19</v>
      </c>
      <c r="C94" s="27" t="s">
        <v>20</v>
      </c>
      <c r="D94" s="27">
        <v>40000</v>
      </c>
      <c r="E94" s="27">
        <v>30000</v>
      </c>
      <c r="F94" s="27">
        <f>F95</f>
        <v>0</v>
      </c>
      <c r="G94" s="27"/>
      <c r="H94" s="27">
        <v>40000</v>
      </c>
      <c r="I94" s="27">
        <f>H94/D94*100</f>
        <v>100</v>
      </c>
    </row>
    <row r="95" spans="1:9" s="11" customFormat="1" ht="12.75">
      <c r="A95" s="10" t="s">
        <v>1</v>
      </c>
      <c r="B95" s="10" t="s">
        <v>150</v>
      </c>
      <c r="C95" s="10" t="s">
        <v>151</v>
      </c>
      <c r="D95" s="10">
        <v>40000</v>
      </c>
      <c r="E95" s="10">
        <v>30000</v>
      </c>
      <c r="F95" s="10">
        <f>F96</f>
        <v>0</v>
      </c>
      <c r="G95" s="10"/>
      <c r="H95" s="10"/>
      <c r="I95" s="10">
        <v>0</v>
      </c>
    </row>
    <row r="96" spans="1:9" s="11" customFormat="1" ht="12.75">
      <c r="A96" s="11" t="s">
        <v>1</v>
      </c>
      <c r="B96" s="11" t="s">
        <v>171</v>
      </c>
      <c r="C96" s="11" t="s">
        <v>172</v>
      </c>
      <c r="D96" s="10">
        <v>40000</v>
      </c>
      <c r="E96" s="10">
        <v>30000</v>
      </c>
      <c r="F96" s="10">
        <f>F97</f>
        <v>0</v>
      </c>
      <c r="G96" s="10"/>
      <c r="H96" s="10"/>
      <c r="I96" s="10">
        <v>0</v>
      </c>
    </row>
    <row r="97" spans="1:9" s="11" customFormat="1" ht="12.75">
      <c r="A97" s="11" t="s">
        <v>1</v>
      </c>
      <c r="B97" s="11" t="s">
        <v>186</v>
      </c>
      <c r="C97" s="11" t="s">
        <v>187</v>
      </c>
      <c r="D97" s="10">
        <v>40000</v>
      </c>
      <c r="E97" s="10">
        <v>30000</v>
      </c>
      <c r="F97" s="10">
        <f>F98</f>
        <v>0</v>
      </c>
      <c r="G97" s="10"/>
      <c r="H97" s="10"/>
      <c r="I97" s="10">
        <v>0</v>
      </c>
    </row>
    <row r="98" spans="1:9" ht="12.75">
      <c r="A98" t="s">
        <v>273</v>
      </c>
      <c r="B98" t="s">
        <v>195</v>
      </c>
      <c r="C98" t="s">
        <v>196</v>
      </c>
      <c r="D98" s="2">
        <v>40000</v>
      </c>
      <c r="E98" s="2">
        <v>30000</v>
      </c>
      <c r="F98" s="2"/>
      <c r="G98" s="13"/>
      <c r="H98" s="2"/>
      <c r="I98" s="2">
        <v>0</v>
      </c>
    </row>
    <row r="99" spans="1:9" s="28" customFormat="1" ht="12">
      <c r="A99" s="27" t="s">
        <v>18</v>
      </c>
      <c r="B99" s="27" t="s">
        <v>56</v>
      </c>
      <c r="C99" s="27" t="s">
        <v>57</v>
      </c>
      <c r="D99" s="27">
        <v>15000</v>
      </c>
      <c r="E99" s="27">
        <v>4101.2</v>
      </c>
      <c r="F99" s="27">
        <f>F100</f>
        <v>0</v>
      </c>
      <c r="G99" s="27"/>
      <c r="H99" s="27">
        <v>15000</v>
      </c>
      <c r="I99" s="27">
        <f>H99/D99*100</f>
        <v>100</v>
      </c>
    </row>
    <row r="100" spans="1:9" s="11" customFormat="1" ht="12.75">
      <c r="A100" s="10" t="s">
        <v>1</v>
      </c>
      <c r="B100" s="10" t="s">
        <v>150</v>
      </c>
      <c r="C100" s="10" t="s">
        <v>151</v>
      </c>
      <c r="D100" s="10">
        <v>15000</v>
      </c>
      <c r="E100" s="10">
        <v>4101.2</v>
      </c>
      <c r="F100" s="10">
        <f>F101+F114</f>
        <v>0</v>
      </c>
      <c r="G100" s="10"/>
      <c r="H100" s="10"/>
      <c r="I100" s="10">
        <v>0</v>
      </c>
    </row>
    <row r="101" spans="1:9" s="11" customFormat="1" ht="12.75">
      <c r="A101" s="11" t="s">
        <v>1</v>
      </c>
      <c r="B101" s="11" t="s">
        <v>171</v>
      </c>
      <c r="C101" s="11" t="s">
        <v>172</v>
      </c>
      <c r="D101" s="10">
        <v>14900</v>
      </c>
      <c r="E101" s="10">
        <v>4003.3</v>
      </c>
      <c r="F101" s="10">
        <f>F102+F104+F106+F111</f>
        <v>0</v>
      </c>
      <c r="G101" s="10"/>
      <c r="H101" s="10"/>
      <c r="I101" s="10">
        <v>0</v>
      </c>
    </row>
    <row r="102" spans="1:9" s="11" customFormat="1" ht="12.75">
      <c r="A102" s="11" t="s">
        <v>1</v>
      </c>
      <c r="B102" s="11" t="s">
        <v>173</v>
      </c>
      <c r="C102" s="11" t="s">
        <v>174</v>
      </c>
      <c r="D102" s="10">
        <v>1500</v>
      </c>
      <c r="E102" s="10">
        <v>1256</v>
      </c>
      <c r="F102" s="10">
        <f>F103</f>
        <v>0</v>
      </c>
      <c r="G102" s="10"/>
      <c r="H102" s="10"/>
      <c r="I102" s="10">
        <v>0</v>
      </c>
    </row>
    <row r="103" spans="1:9" ht="12.75">
      <c r="A103" t="s">
        <v>274</v>
      </c>
      <c r="B103" t="s">
        <v>208</v>
      </c>
      <c r="C103" t="s">
        <v>209</v>
      </c>
      <c r="D103" s="2">
        <v>1500</v>
      </c>
      <c r="E103" s="2">
        <v>1256</v>
      </c>
      <c r="F103" s="2"/>
      <c r="G103" s="2"/>
      <c r="H103" s="2"/>
      <c r="I103" s="2">
        <v>0</v>
      </c>
    </row>
    <row r="104" spans="1:9" s="11" customFormat="1" ht="12.75">
      <c r="A104" s="11" t="s">
        <v>1</v>
      </c>
      <c r="B104" s="11" t="s">
        <v>178</v>
      </c>
      <c r="C104" s="11" t="s">
        <v>179</v>
      </c>
      <c r="D104" s="10">
        <v>2000</v>
      </c>
      <c r="E104" s="10">
        <v>230</v>
      </c>
      <c r="F104" s="10">
        <f>F105</f>
        <v>0</v>
      </c>
      <c r="G104" s="10"/>
      <c r="H104" s="10"/>
      <c r="I104" s="10">
        <v>0</v>
      </c>
    </row>
    <row r="105" spans="1:9" ht="12.75">
      <c r="A105" t="s">
        <v>275</v>
      </c>
      <c r="B105" t="s">
        <v>211</v>
      </c>
      <c r="C105" t="s">
        <v>212</v>
      </c>
      <c r="D105" s="2">
        <v>2000</v>
      </c>
      <c r="E105" s="2">
        <v>230</v>
      </c>
      <c r="F105" s="2"/>
      <c r="G105" s="2"/>
      <c r="H105" s="2"/>
      <c r="I105" s="2">
        <v>0</v>
      </c>
    </row>
    <row r="106" spans="1:9" s="11" customFormat="1" ht="12.75">
      <c r="A106" s="11" t="s">
        <v>1</v>
      </c>
      <c r="B106" s="11" t="s">
        <v>186</v>
      </c>
      <c r="C106" s="11" t="s">
        <v>187</v>
      </c>
      <c r="D106" s="10">
        <v>10400</v>
      </c>
      <c r="E106" s="10">
        <v>2088.34</v>
      </c>
      <c r="F106" s="10">
        <f>F107+F108+F109+F110</f>
        <v>0</v>
      </c>
      <c r="G106" s="10"/>
      <c r="H106" s="10"/>
      <c r="I106" s="10">
        <v>0</v>
      </c>
    </row>
    <row r="107" spans="1:9" ht="12.75">
      <c r="A107" t="s">
        <v>276</v>
      </c>
      <c r="B107" t="s">
        <v>220</v>
      </c>
      <c r="C107" t="s">
        <v>221</v>
      </c>
      <c r="D107" s="2">
        <v>3000</v>
      </c>
      <c r="E107" s="2">
        <v>1208.34</v>
      </c>
      <c r="F107" s="2"/>
      <c r="G107" s="2"/>
      <c r="H107" s="2"/>
      <c r="I107" s="2">
        <v>0</v>
      </c>
    </row>
    <row r="108" spans="1:9" ht="12.75">
      <c r="A108" t="s">
        <v>277</v>
      </c>
      <c r="B108" t="s">
        <v>224</v>
      </c>
      <c r="C108" t="s">
        <v>225</v>
      </c>
      <c r="D108" s="2">
        <v>2000</v>
      </c>
      <c r="E108" s="2">
        <v>880</v>
      </c>
      <c r="F108" s="2"/>
      <c r="G108" s="2"/>
      <c r="H108" s="2"/>
      <c r="I108" s="2">
        <v>0</v>
      </c>
    </row>
    <row r="109" spans="1:9" ht="12.75">
      <c r="A109" t="s">
        <v>278</v>
      </c>
      <c r="B109" t="s">
        <v>195</v>
      </c>
      <c r="C109" t="s">
        <v>196</v>
      </c>
      <c r="D109" s="2">
        <v>4400</v>
      </c>
      <c r="E109" s="2">
        <v>0</v>
      </c>
      <c r="F109" s="2"/>
      <c r="G109" s="2"/>
      <c r="H109" s="2"/>
      <c r="I109" s="2">
        <v>0</v>
      </c>
    </row>
    <row r="110" spans="1:9" ht="12.75">
      <c r="A110" t="s">
        <v>279</v>
      </c>
      <c r="B110" t="s">
        <v>198</v>
      </c>
      <c r="C110" t="s">
        <v>199</v>
      </c>
      <c r="D110" s="2">
        <v>1000</v>
      </c>
      <c r="E110" s="2">
        <v>0</v>
      </c>
      <c r="F110" s="2"/>
      <c r="G110" s="2"/>
      <c r="H110" s="2"/>
      <c r="I110" s="2">
        <v>0</v>
      </c>
    </row>
    <row r="111" spans="1:9" s="11" customFormat="1" ht="12.75">
      <c r="A111" s="11" t="s">
        <v>1</v>
      </c>
      <c r="B111" s="11" t="s">
        <v>232</v>
      </c>
      <c r="C111" s="11" t="s">
        <v>233</v>
      </c>
      <c r="D111" s="10">
        <v>1000</v>
      </c>
      <c r="E111" s="10">
        <v>428.96</v>
      </c>
      <c r="F111" s="10">
        <f>F112+F113</f>
        <v>0</v>
      </c>
      <c r="G111" s="10"/>
      <c r="H111" s="10"/>
      <c r="I111" s="10">
        <v>0</v>
      </c>
    </row>
    <row r="112" spans="1:9" ht="12.75">
      <c r="A112" t="s">
        <v>280</v>
      </c>
      <c r="B112" t="s">
        <v>238</v>
      </c>
      <c r="C112" t="s">
        <v>239</v>
      </c>
      <c r="D112" s="2">
        <v>500</v>
      </c>
      <c r="E112" s="2">
        <v>173.96</v>
      </c>
      <c r="F112" s="2"/>
      <c r="G112" s="2"/>
      <c r="H112" s="2"/>
      <c r="I112" s="2">
        <v>0</v>
      </c>
    </row>
    <row r="113" spans="1:9" ht="12.75">
      <c r="A113" t="s">
        <v>281</v>
      </c>
      <c r="B113" t="s">
        <v>244</v>
      </c>
      <c r="C113" t="s">
        <v>233</v>
      </c>
      <c r="D113" s="2">
        <v>500</v>
      </c>
      <c r="E113" s="2">
        <v>255</v>
      </c>
      <c r="F113" s="2"/>
      <c r="G113" s="2"/>
      <c r="H113" s="2"/>
      <c r="I113" s="2">
        <v>0</v>
      </c>
    </row>
    <row r="114" spans="1:9" s="11" customFormat="1" ht="12.75">
      <c r="A114" s="11" t="s">
        <v>1</v>
      </c>
      <c r="B114" s="11" t="s">
        <v>245</v>
      </c>
      <c r="C114" s="11" t="s">
        <v>246</v>
      </c>
      <c r="D114" s="10">
        <v>100</v>
      </c>
      <c r="E114" s="10">
        <v>97.9</v>
      </c>
      <c r="F114" s="10">
        <f>F115</f>
        <v>0</v>
      </c>
      <c r="G114" s="10"/>
      <c r="H114" s="10"/>
      <c r="I114" s="10">
        <v>0</v>
      </c>
    </row>
    <row r="115" spans="1:9" s="11" customFormat="1" ht="12.75">
      <c r="A115" s="11" t="s">
        <v>1</v>
      </c>
      <c r="B115" s="11" t="s">
        <v>247</v>
      </c>
      <c r="C115" s="11" t="s">
        <v>248</v>
      </c>
      <c r="D115" s="10">
        <v>100</v>
      </c>
      <c r="E115" s="10">
        <v>97.9</v>
      </c>
      <c r="F115" s="10">
        <f>F116</f>
        <v>0</v>
      </c>
      <c r="G115" s="10"/>
      <c r="H115" s="10"/>
      <c r="I115" s="10">
        <v>0</v>
      </c>
    </row>
    <row r="116" spans="1:9" ht="12.75">
      <c r="A116" t="s">
        <v>282</v>
      </c>
      <c r="B116" t="s">
        <v>250</v>
      </c>
      <c r="C116" t="s">
        <v>251</v>
      </c>
      <c r="D116" s="2">
        <v>100</v>
      </c>
      <c r="E116" s="2">
        <v>97.9</v>
      </c>
      <c r="F116" s="2"/>
      <c r="G116" s="2"/>
      <c r="H116" s="2"/>
      <c r="I116" s="2">
        <v>0</v>
      </c>
    </row>
    <row r="117" spans="1:9" s="28" customFormat="1" ht="12">
      <c r="A117" s="27" t="s">
        <v>18</v>
      </c>
      <c r="B117" s="27" t="s">
        <v>91</v>
      </c>
      <c r="C117" s="27" t="s">
        <v>92</v>
      </c>
      <c r="D117" s="27">
        <v>40514</v>
      </c>
      <c r="E117" s="27">
        <v>27024.99</v>
      </c>
      <c r="F117" s="27">
        <f aca="true" t="shared" si="4" ref="F117:H118">F118</f>
        <v>2000</v>
      </c>
      <c r="G117" s="27">
        <f t="shared" si="4"/>
        <v>2000</v>
      </c>
      <c r="H117" s="27">
        <f t="shared" si="4"/>
        <v>40514</v>
      </c>
      <c r="I117" s="27">
        <f>H117/D117*100</f>
        <v>100</v>
      </c>
    </row>
    <row r="118" spans="1:9" s="11" customFormat="1" ht="12.75">
      <c r="A118" s="10" t="s">
        <v>1</v>
      </c>
      <c r="B118" s="10" t="s">
        <v>150</v>
      </c>
      <c r="C118" s="10" t="s">
        <v>151</v>
      </c>
      <c r="D118" s="10">
        <v>40514</v>
      </c>
      <c r="E118" s="10">
        <v>27024.99</v>
      </c>
      <c r="F118" s="10">
        <f t="shared" si="4"/>
        <v>2000</v>
      </c>
      <c r="G118" s="10">
        <f t="shared" si="4"/>
        <v>2000</v>
      </c>
      <c r="H118" s="10">
        <f t="shared" si="4"/>
        <v>40514</v>
      </c>
      <c r="I118" s="10">
        <f>H118/D118*100</f>
        <v>100</v>
      </c>
    </row>
    <row r="119" spans="1:9" s="11" customFormat="1" ht="12.75">
      <c r="A119" s="11" t="s">
        <v>1</v>
      </c>
      <c r="B119" s="11" t="s">
        <v>171</v>
      </c>
      <c r="C119" s="11" t="s">
        <v>172</v>
      </c>
      <c r="D119" s="10">
        <v>40514</v>
      </c>
      <c r="E119" s="10">
        <v>27024.99</v>
      </c>
      <c r="F119" s="10">
        <f>F120+F124+F126</f>
        <v>2000</v>
      </c>
      <c r="G119" s="10">
        <f>G120+G124+G126</f>
        <v>2000</v>
      </c>
      <c r="H119" s="10">
        <f>H120+H124+H126</f>
        <v>40514</v>
      </c>
      <c r="I119" s="10">
        <f aca="true" t="shared" si="5" ref="I119:I128">H119/D119*100</f>
        <v>100</v>
      </c>
    </row>
    <row r="120" spans="1:9" s="11" customFormat="1" ht="12.75">
      <c r="A120" s="11" t="s">
        <v>1</v>
      </c>
      <c r="B120" s="11" t="s">
        <v>186</v>
      </c>
      <c r="C120" s="11" t="s">
        <v>187</v>
      </c>
      <c r="D120" s="10">
        <v>34514</v>
      </c>
      <c r="E120" s="10">
        <v>25305.99</v>
      </c>
      <c r="F120" s="10">
        <f>F121+F122</f>
        <v>2000</v>
      </c>
      <c r="G120" s="10">
        <f>G122+G123</f>
        <v>2000</v>
      </c>
      <c r="H120" s="10">
        <v>34514</v>
      </c>
      <c r="I120" s="10">
        <f t="shared" si="5"/>
        <v>100</v>
      </c>
    </row>
    <row r="121" spans="2:9" s="11" customFormat="1" ht="12.75">
      <c r="B121" s="14">
        <v>3233</v>
      </c>
      <c r="C121" s="12" t="s">
        <v>225</v>
      </c>
      <c r="D121" s="10"/>
      <c r="E121" s="10"/>
      <c r="F121" s="13">
        <v>1000</v>
      </c>
      <c r="G121" s="13"/>
      <c r="H121" s="13">
        <v>1000</v>
      </c>
      <c r="I121" s="10">
        <v>100</v>
      </c>
    </row>
    <row r="122" spans="1:9" ht="12.75">
      <c r="A122" t="s">
        <v>283</v>
      </c>
      <c r="B122" t="s">
        <v>195</v>
      </c>
      <c r="C122" t="s">
        <v>196</v>
      </c>
      <c r="D122" s="2">
        <v>27514</v>
      </c>
      <c r="E122" s="2">
        <v>21730.99</v>
      </c>
      <c r="F122" s="2">
        <v>1000</v>
      </c>
      <c r="G122" s="2"/>
      <c r="H122" s="2">
        <v>28514</v>
      </c>
      <c r="I122" s="10">
        <f t="shared" si="5"/>
        <v>103.63451333866396</v>
      </c>
    </row>
    <row r="123" spans="1:9" ht="12.75">
      <c r="A123" t="s">
        <v>284</v>
      </c>
      <c r="B123" t="s">
        <v>198</v>
      </c>
      <c r="C123" t="s">
        <v>199</v>
      </c>
      <c r="D123" s="2">
        <v>7000</v>
      </c>
      <c r="E123" s="2">
        <v>3575</v>
      </c>
      <c r="F123" s="2"/>
      <c r="G123" s="2">
        <v>2000</v>
      </c>
      <c r="H123" s="2">
        <v>5000</v>
      </c>
      <c r="I123" s="10">
        <f t="shared" si="5"/>
        <v>71.42857142857143</v>
      </c>
    </row>
    <row r="124" spans="1:9" s="11" customFormat="1" ht="12.75">
      <c r="A124" s="11" t="s">
        <v>1</v>
      </c>
      <c r="B124" s="11" t="s">
        <v>285</v>
      </c>
      <c r="C124" s="11" t="s">
        <v>286</v>
      </c>
      <c r="D124" s="10">
        <v>3000</v>
      </c>
      <c r="E124" s="10">
        <v>0</v>
      </c>
      <c r="F124" s="10">
        <f>F125</f>
        <v>0</v>
      </c>
      <c r="G124" s="10"/>
      <c r="H124" s="10">
        <v>3000</v>
      </c>
      <c r="I124" s="10">
        <f t="shared" si="5"/>
        <v>100</v>
      </c>
    </row>
    <row r="125" spans="1:9" ht="12.75">
      <c r="A125" t="s">
        <v>287</v>
      </c>
      <c r="B125" t="s">
        <v>288</v>
      </c>
      <c r="C125" s="12" t="s">
        <v>286</v>
      </c>
      <c r="D125" s="2">
        <v>3000</v>
      </c>
      <c r="E125" s="2">
        <v>0</v>
      </c>
      <c r="F125" s="2"/>
      <c r="G125" s="2"/>
      <c r="H125" s="2">
        <v>3000</v>
      </c>
      <c r="I125" s="10">
        <f t="shared" si="5"/>
        <v>100</v>
      </c>
    </row>
    <row r="126" spans="1:9" s="11" customFormat="1" ht="12.75">
      <c r="A126" s="11" t="s">
        <v>1</v>
      </c>
      <c r="B126" s="11" t="s">
        <v>232</v>
      </c>
      <c r="C126" s="11" t="s">
        <v>233</v>
      </c>
      <c r="D126" s="10">
        <v>3000</v>
      </c>
      <c r="E126" s="10">
        <v>1719</v>
      </c>
      <c r="F126" s="10">
        <f>F127+F128</f>
        <v>0</v>
      </c>
      <c r="G126" s="10"/>
      <c r="H126" s="10">
        <v>3000</v>
      </c>
      <c r="I126" s="10">
        <f t="shared" si="5"/>
        <v>100</v>
      </c>
    </row>
    <row r="127" spans="1:9" ht="12.75">
      <c r="A127" t="s">
        <v>289</v>
      </c>
      <c r="B127" t="s">
        <v>238</v>
      </c>
      <c r="C127" t="s">
        <v>239</v>
      </c>
      <c r="D127" s="2">
        <v>1000</v>
      </c>
      <c r="E127" s="2">
        <v>719</v>
      </c>
      <c r="F127" s="2"/>
      <c r="G127" s="2"/>
      <c r="H127" s="2">
        <v>1000</v>
      </c>
      <c r="I127" s="10">
        <f t="shared" si="5"/>
        <v>100</v>
      </c>
    </row>
    <row r="128" spans="1:9" ht="12.75">
      <c r="A128" t="s">
        <v>290</v>
      </c>
      <c r="B128" t="s">
        <v>244</v>
      </c>
      <c r="C128" t="s">
        <v>233</v>
      </c>
      <c r="D128" s="2">
        <v>2000</v>
      </c>
      <c r="E128" s="2">
        <v>1000</v>
      </c>
      <c r="F128" s="2"/>
      <c r="G128" s="2"/>
      <c r="H128" s="2">
        <v>2000</v>
      </c>
      <c r="I128" s="10">
        <f t="shared" si="5"/>
        <v>100</v>
      </c>
    </row>
    <row r="129" spans="1:9" s="28" customFormat="1" ht="12">
      <c r="A129" s="30" t="s">
        <v>147</v>
      </c>
      <c r="B129" s="30" t="s">
        <v>291</v>
      </c>
      <c r="C129" s="30" t="s">
        <v>292</v>
      </c>
      <c r="D129" s="30">
        <v>5000</v>
      </c>
      <c r="E129" s="30">
        <v>5000</v>
      </c>
      <c r="F129" s="30">
        <f>F130</f>
        <v>0</v>
      </c>
      <c r="G129" s="30"/>
      <c r="H129" s="30">
        <v>5000</v>
      </c>
      <c r="I129" s="30">
        <f>H129/D129*100</f>
        <v>100</v>
      </c>
    </row>
    <row r="130" spans="1:9" s="28" customFormat="1" ht="12">
      <c r="A130" s="27" t="s">
        <v>18</v>
      </c>
      <c r="B130" s="27" t="s">
        <v>19</v>
      </c>
      <c r="C130" s="27" t="s">
        <v>20</v>
      </c>
      <c r="D130" s="27">
        <v>5000</v>
      </c>
      <c r="E130" s="27">
        <v>5000</v>
      </c>
      <c r="F130" s="27">
        <f>F131</f>
        <v>0</v>
      </c>
      <c r="G130" s="27"/>
      <c r="H130" s="27">
        <v>5000</v>
      </c>
      <c r="I130" s="27">
        <f>H130/D130*100</f>
        <v>100</v>
      </c>
    </row>
    <row r="131" spans="1:9" s="11" customFormat="1" ht="12.75">
      <c r="A131" s="10" t="s">
        <v>1</v>
      </c>
      <c r="B131" s="10" t="s">
        <v>150</v>
      </c>
      <c r="C131" s="10" t="s">
        <v>151</v>
      </c>
      <c r="D131" s="10">
        <v>5000</v>
      </c>
      <c r="E131" s="10">
        <v>5000</v>
      </c>
      <c r="F131" s="10">
        <f>F132</f>
        <v>0</v>
      </c>
      <c r="G131" s="10"/>
      <c r="H131" s="10"/>
      <c r="I131" s="10">
        <v>0</v>
      </c>
    </row>
    <row r="132" spans="1:9" s="11" customFormat="1" ht="12.75">
      <c r="A132" s="11" t="s">
        <v>1</v>
      </c>
      <c r="B132" s="11" t="s">
        <v>171</v>
      </c>
      <c r="C132" s="11" t="s">
        <v>172</v>
      </c>
      <c r="D132" s="10">
        <v>5000</v>
      </c>
      <c r="E132" s="10">
        <v>5000</v>
      </c>
      <c r="F132" s="10">
        <f>F133+F135</f>
        <v>0</v>
      </c>
      <c r="G132" s="10"/>
      <c r="H132" s="10"/>
      <c r="I132" s="10">
        <v>0</v>
      </c>
    </row>
    <row r="133" spans="1:9" s="11" customFormat="1" ht="12.75">
      <c r="A133" s="11" t="s">
        <v>1</v>
      </c>
      <c r="B133" s="11" t="s">
        <v>186</v>
      </c>
      <c r="C133" s="11" t="s">
        <v>187</v>
      </c>
      <c r="D133" s="10">
        <v>4500</v>
      </c>
      <c r="E133" s="10">
        <v>4500</v>
      </c>
      <c r="F133" s="10">
        <f>F134</f>
        <v>0</v>
      </c>
      <c r="G133" s="10"/>
      <c r="H133" s="10"/>
      <c r="I133" s="10">
        <v>0</v>
      </c>
    </row>
    <row r="134" spans="1:9" ht="12.75">
      <c r="A134" t="s">
        <v>293</v>
      </c>
      <c r="B134" t="s">
        <v>198</v>
      </c>
      <c r="C134" t="s">
        <v>199</v>
      </c>
      <c r="D134" s="2">
        <v>4500</v>
      </c>
      <c r="E134" s="2">
        <v>4500</v>
      </c>
      <c r="F134" s="2"/>
      <c r="G134" s="2"/>
      <c r="H134" s="2"/>
      <c r="I134" s="2">
        <v>0</v>
      </c>
    </row>
    <row r="135" spans="1:9" s="11" customFormat="1" ht="12.75">
      <c r="A135" s="11" t="s">
        <v>1</v>
      </c>
      <c r="B135" s="11" t="s">
        <v>232</v>
      </c>
      <c r="C135" s="11" t="s">
        <v>233</v>
      </c>
      <c r="D135" s="10">
        <v>500</v>
      </c>
      <c r="E135" s="10">
        <v>500</v>
      </c>
      <c r="F135" s="10">
        <f>F136</f>
        <v>0</v>
      </c>
      <c r="G135" s="10"/>
      <c r="H135" s="10"/>
      <c r="I135" s="10">
        <v>0</v>
      </c>
    </row>
    <row r="136" spans="1:9" ht="12.75">
      <c r="A136" t="s">
        <v>294</v>
      </c>
      <c r="B136" t="s">
        <v>238</v>
      </c>
      <c r="C136" t="s">
        <v>239</v>
      </c>
      <c r="D136" s="2">
        <v>500</v>
      </c>
      <c r="E136" s="2">
        <v>500</v>
      </c>
      <c r="F136" s="2"/>
      <c r="G136" s="2"/>
      <c r="H136" s="2"/>
      <c r="I136" s="2">
        <v>0</v>
      </c>
    </row>
    <row r="137" spans="1:9" s="28" customFormat="1" ht="12">
      <c r="A137" s="30" t="s">
        <v>147</v>
      </c>
      <c r="B137" s="30" t="s">
        <v>295</v>
      </c>
      <c r="C137" s="30" t="s">
        <v>296</v>
      </c>
      <c r="D137" s="30">
        <v>148000</v>
      </c>
      <c r="E137" s="30">
        <v>145414.18</v>
      </c>
      <c r="F137" s="30">
        <f>F138+F163+F171</f>
        <v>21100</v>
      </c>
      <c r="G137" s="30">
        <f>G138+G163+G171</f>
        <v>10100</v>
      </c>
      <c r="H137" s="30">
        <f>H138+H163+H171</f>
        <v>159000</v>
      </c>
      <c r="I137" s="30">
        <f>H137/D137*100</f>
        <v>107.43243243243244</v>
      </c>
    </row>
    <row r="138" spans="1:9" s="28" customFormat="1" ht="12">
      <c r="A138" s="27" t="s">
        <v>18</v>
      </c>
      <c r="B138" s="27" t="s">
        <v>19</v>
      </c>
      <c r="C138" s="27" t="s">
        <v>20</v>
      </c>
      <c r="D138" s="27">
        <v>100000</v>
      </c>
      <c r="E138" s="27">
        <v>97415.19</v>
      </c>
      <c r="F138" s="27">
        <f>F139</f>
        <v>5550</v>
      </c>
      <c r="G138" s="27">
        <v>5550</v>
      </c>
      <c r="H138" s="27">
        <v>100000</v>
      </c>
      <c r="I138" s="27">
        <f>H138/D138*100</f>
        <v>100</v>
      </c>
    </row>
    <row r="139" spans="1:9" s="11" customFormat="1" ht="12.75">
      <c r="A139" s="10" t="s">
        <v>1</v>
      </c>
      <c r="B139" s="10" t="s">
        <v>150</v>
      </c>
      <c r="C139" s="10" t="s">
        <v>151</v>
      </c>
      <c r="D139" s="10">
        <v>100000</v>
      </c>
      <c r="E139" s="10">
        <v>97415.19</v>
      </c>
      <c r="F139" s="10">
        <f>F140+F160</f>
        <v>5550</v>
      </c>
      <c r="G139" s="10">
        <v>5550</v>
      </c>
      <c r="H139" s="10">
        <v>100000</v>
      </c>
      <c r="I139" s="10">
        <f>H139/D139*100</f>
        <v>100</v>
      </c>
    </row>
    <row r="140" spans="1:9" s="11" customFormat="1" ht="12.75">
      <c r="A140" s="11" t="s">
        <v>1</v>
      </c>
      <c r="B140" s="11" t="s">
        <v>171</v>
      </c>
      <c r="C140" s="11" t="s">
        <v>172</v>
      </c>
      <c r="D140" s="10">
        <v>99900</v>
      </c>
      <c r="E140" s="10">
        <v>97354.79</v>
      </c>
      <c r="F140" s="10">
        <f>F141+F144+F148+F154+F156</f>
        <v>5550</v>
      </c>
      <c r="G140" s="10">
        <v>5550</v>
      </c>
      <c r="H140" s="10">
        <v>99900</v>
      </c>
      <c r="I140" s="10">
        <f>H140/D140*100</f>
        <v>100</v>
      </c>
    </row>
    <row r="141" spans="1:9" s="11" customFormat="1" ht="12.75">
      <c r="A141" s="11" t="s">
        <v>1</v>
      </c>
      <c r="B141" s="11" t="s">
        <v>173</v>
      </c>
      <c r="C141" s="11" t="s">
        <v>174</v>
      </c>
      <c r="D141" s="10">
        <v>3500</v>
      </c>
      <c r="E141" s="10">
        <v>3475</v>
      </c>
      <c r="F141" s="10">
        <f>F142+F143</f>
        <v>0</v>
      </c>
      <c r="G141" s="10">
        <v>0</v>
      </c>
      <c r="H141" s="10">
        <v>3500</v>
      </c>
      <c r="I141" s="10">
        <f>H141/D141*100</f>
        <v>100</v>
      </c>
    </row>
    <row r="142" spans="1:9" ht="12.75">
      <c r="A142" t="s">
        <v>297</v>
      </c>
      <c r="B142" t="s">
        <v>201</v>
      </c>
      <c r="C142" t="s">
        <v>202</v>
      </c>
      <c r="D142" s="2">
        <v>3000</v>
      </c>
      <c r="E142" s="2">
        <v>3375</v>
      </c>
      <c r="F142" s="2"/>
      <c r="G142" s="2"/>
      <c r="H142" s="2">
        <v>3000</v>
      </c>
      <c r="I142" s="10">
        <f aca="true" t="shared" si="6" ref="I142:I162">H142/D142*100</f>
        <v>100</v>
      </c>
    </row>
    <row r="143" spans="1:9" ht="12.75">
      <c r="A143" t="s">
        <v>298</v>
      </c>
      <c r="B143" t="s">
        <v>208</v>
      </c>
      <c r="C143" t="s">
        <v>209</v>
      </c>
      <c r="D143" s="2">
        <v>500</v>
      </c>
      <c r="E143" s="2">
        <v>100</v>
      </c>
      <c r="F143" s="2"/>
      <c r="G143" s="2"/>
      <c r="H143" s="2">
        <v>500</v>
      </c>
      <c r="I143" s="10">
        <f t="shared" si="6"/>
        <v>100</v>
      </c>
    </row>
    <row r="144" spans="1:9" s="11" customFormat="1" ht="12.75">
      <c r="A144" s="11" t="s">
        <v>1</v>
      </c>
      <c r="B144" s="11" t="s">
        <v>178</v>
      </c>
      <c r="C144" s="11" t="s">
        <v>179</v>
      </c>
      <c r="D144" s="10">
        <v>7000</v>
      </c>
      <c r="E144" s="10">
        <v>4202.13</v>
      </c>
      <c r="F144" s="10">
        <f>F145+F146+F147</f>
        <v>0</v>
      </c>
      <c r="G144" s="10">
        <v>1500</v>
      </c>
      <c r="H144" s="10">
        <v>5500</v>
      </c>
      <c r="I144" s="10">
        <f t="shared" si="6"/>
        <v>78.57142857142857</v>
      </c>
    </row>
    <row r="145" spans="1:9" ht="12.75">
      <c r="A145" t="s">
        <v>299</v>
      </c>
      <c r="B145" t="s">
        <v>211</v>
      </c>
      <c r="C145" t="s">
        <v>212</v>
      </c>
      <c r="D145" s="2">
        <v>5000</v>
      </c>
      <c r="E145" s="2">
        <v>3482.59</v>
      </c>
      <c r="F145" s="2"/>
      <c r="G145" s="2">
        <v>1000</v>
      </c>
      <c r="H145" s="2">
        <v>4000</v>
      </c>
      <c r="I145" s="10">
        <f t="shared" si="6"/>
        <v>80</v>
      </c>
    </row>
    <row r="146" spans="1:9" ht="12.75">
      <c r="A146" t="s">
        <v>300</v>
      </c>
      <c r="B146" t="s">
        <v>181</v>
      </c>
      <c r="C146" t="s">
        <v>182</v>
      </c>
      <c r="D146" s="2">
        <v>1000</v>
      </c>
      <c r="E146" s="2">
        <v>282.58</v>
      </c>
      <c r="F146" s="2"/>
      <c r="G146" s="2"/>
      <c r="H146" s="2">
        <v>1000</v>
      </c>
      <c r="I146" s="10">
        <f t="shared" si="6"/>
        <v>100</v>
      </c>
    </row>
    <row r="147" spans="1:9" ht="12.75">
      <c r="A147" t="s">
        <v>301</v>
      </c>
      <c r="B147" t="s">
        <v>184</v>
      </c>
      <c r="C147" t="s">
        <v>215</v>
      </c>
      <c r="D147" s="2">
        <v>1000</v>
      </c>
      <c r="E147" s="2">
        <v>436.96</v>
      </c>
      <c r="F147" s="2"/>
      <c r="G147" s="2">
        <v>500</v>
      </c>
      <c r="H147" s="2">
        <v>500</v>
      </c>
      <c r="I147" s="10">
        <f t="shared" si="6"/>
        <v>50</v>
      </c>
    </row>
    <row r="148" spans="1:9" s="11" customFormat="1" ht="12.75">
      <c r="A148" s="11" t="s">
        <v>1</v>
      </c>
      <c r="B148" s="11" t="s">
        <v>186</v>
      </c>
      <c r="C148" s="11" t="s">
        <v>187</v>
      </c>
      <c r="D148" s="10">
        <v>78800</v>
      </c>
      <c r="E148" s="10">
        <v>80108.7</v>
      </c>
      <c r="F148" s="10">
        <f>F149+F150+F151+F152+F153</f>
        <v>5550</v>
      </c>
      <c r="G148" s="10">
        <v>2400</v>
      </c>
      <c r="H148" s="10">
        <v>81950</v>
      </c>
      <c r="I148" s="10">
        <f t="shared" si="6"/>
        <v>103.99746192893402</v>
      </c>
    </row>
    <row r="149" spans="1:9" ht="12.75">
      <c r="A149" t="s">
        <v>302</v>
      </c>
      <c r="B149" t="s">
        <v>220</v>
      </c>
      <c r="C149" t="s">
        <v>303</v>
      </c>
      <c r="D149" s="2">
        <v>12000</v>
      </c>
      <c r="E149" s="2">
        <v>9540.5</v>
      </c>
      <c r="F149" s="2"/>
      <c r="G149" s="2">
        <v>1400</v>
      </c>
      <c r="H149" s="2">
        <v>10600</v>
      </c>
      <c r="I149" s="10">
        <f t="shared" si="6"/>
        <v>88.33333333333333</v>
      </c>
    </row>
    <row r="150" spans="1:9" s="31" customFormat="1" ht="12.75">
      <c r="A150" s="31" t="s">
        <v>304</v>
      </c>
      <c r="B150" s="31" t="s">
        <v>189</v>
      </c>
      <c r="C150" s="31" t="s">
        <v>305</v>
      </c>
      <c r="D150" s="26">
        <v>1000</v>
      </c>
      <c r="E150" s="26">
        <v>0</v>
      </c>
      <c r="F150" s="26"/>
      <c r="G150" s="26">
        <v>1000</v>
      </c>
      <c r="H150" s="26">
        <v>0</v>
      </c>
      <c r="I150" s="23">
        <f t="shared" si="6"/>
        <v>0</v>
      </c>
    </row>
    <row r="151" spans="1:9" ht="12.75">
      <c r="A151" t="s">
        <v>306</v>
      </c>
      <c r="B151" t="s">
        <v>195</v>
      </c>
      <c r="C151" t="s">
        <v>196</v>
      </c>
      <c r="D151" s="2">
        <v>28000</v>
      </c>
      <c r="E151" s="2">
        <v>28953.23</v>
      </c>
      <c r="F151" s="2">
        <v>4050</v>
      </c>
      <c r="G151" s="2"/>
      <c r="H151" s="2">
        <v>32050</v>
      </c>
      <c r="I151" s="10">
        <f t="shared" si="6"/>
        <v>114.46428571428571</v>
      </c>
    </row>
    <row r="152" spans="1:9" ht="12.75">
      <c r="A152" t="s">
        <v>307</v>
      </c>
      <c r="B152" t="s">
        <v>229</v>
      </c>
      <c r="C152" t="s">
        <v>230</v>
      </c>
      <c r="D152" s="2">
        <v>2800</v>
      </c>
      <c r="E152" s="2">
        <v>2139.36</v>
      </c>
      <c r="F152" s="2"/>
      <c r="G152" s="2"/>
      <c r="H152" s="2">
        <v>2800</v>
      </c>
      <c r="I152" s="10">
        <f t="shared" si="6"/>
        <v>100</v>
      </c>
    </row>
    <row r="153" spans="1:9" ht="12.75">
      <c r="A153" t="s">
        <v>308</v>
      </c>
      <c r="B153" t="s">
        <v>198</v>
      </c>
      <c r="C153" t="s">
        <v>199</v>
      </c>
      <c r="D153" s="2">
        <v>35000</v>
      </c>
      <c r="E153" s="2">
        <v>39475.61</v>
      </c>
      <c r="F153" s="2">
        <v>1500</v>
      </c>
      <c r="G153" s="2"/>
      <c r="H153" s="2">
        <v>36500</v>
      </c>
      <c r="I153" s="10">
        <f t="shared" si="6"/>
        <v>104.28571428571429</v>
      </c>
    </row>
    <row r="154" spans="1:9" s="11" customFormat="1" ht="12.75">
      <c r="A154" s="11" t="s">
        <v>1</v>
      </c>
      <c r="B154" s="11" t="s">
        <v>285</v>
      </c>
      <c r="C154" s="11" t="s">
        <v>286</v>
      </c>
      <c r="D154" s="10">
        <v>3000</v>
      </c>
      <c r="E154" s="10">
        <v>1345</v>
      </c>
      <c r="F154" s="10">
        <f>F155</f>
        <v>0</v>
      </c>
      <c r="G154" s="10">
        <v>1650</v>
      </c>
      <c r="H154" s="10">
        <v>1350</v>
      </c>
      <c r="I154" s="10">
        <f t="shared" si="6"/>
        <v>45</v>
      </c>
    </row>
    <row r="155" spans="1:9" ht="12.75">
      <c r="A155" t="s">
        <v>309</v>
      </c>
      <c r="B155" t="s">
        <v>288</v>
      </c>
      <c r="C155" t="s">
        <v>310</v>
      </c>
      <c r="D155" s="2">
        <v>3000</v>
      </c>
      <c r="E155" s="2">
        <v>1345</v>
      </c>
      <c r="F155" s="2"/>
      <c r="G155" s="2">
        <v>1650</v>
      </c>
      <c r="H155" s="2">
        <v>1350</v>
      </c>
      <c r="I155" s="10">
        <f t="shared" si="6"/>
        <v>45</v>
      </c>
    </row>
    <row r="156" spans="1:9" s="11" customFormat="1" ht="12.75">
      <c r="A156" s="11" t="s">
        <v>1</v>
      </c>
      <c r="B156" s="11" t="s">
        <v>232</v>
      </c>
      <c r="C156" s="11" t="s">
        <v>233</v>
      </c>
      <c r="D156" s="10">
        <v>7600</v>
      </c>
      <c r="E156" s="10">
        <v>8223.96</v>
      </c>
      <c r="F156" s="10">
        <f>F157+F158+F159</f>
        <v>0</v>
      </c>
      <c r="G156" s="10"/>
      <c r="H156" s="10">
        <v>7600</v>
      </c>
      <c r="I156" s="10">
        <f t="shared" si="6"/>
        <v>100</v>
      </c>
    </row>
    <row r="157" spans="1:9" ht="12.75">
      <c r="A157" t="s">
        <v>311</v>
      </c>
      <c r="B157" t="s">
        <v>238</v>
      </c>
      <c r="C157" t="s">
        <v>239</v>
      </c>
      <c r="D157" s="2">
        <v>7000</v>
      </c>
      <c r="E157" s="2">
        <v>8223.96</v>
      </c>
      <c r="F157" s="2"/>
      <c r="G157" s="2"/>
      <c r="H157" s="2">
        <v>7000</v>
      </c>
      <c r="I157" s="10">
        <f t="shared" si="6"/>
        <v>100</v>
      </c>
    </row>
    <row r="158" spans="1:9" ht="12.75">
      <c r="A158" t="s">
        <v>312</v>
      </c>
      <c r="B158" t="s">
        <v>313</v>
      </c>
      <c r="C158" t="s">
        <v>314</v>
      </c>
      <c r="D158" s="2">
        <v>100</v>
      </c>
      <c r="E158" s="2">
        <v>0</v>
      </c>
      <c r="F158" s="2"/>
      <c r="G158" s="2"/>
      <c r="H158" s="2">
        <v>100</v>
      </c>
      <c r="I158" s="10">
        <f t="shared" si="6"/>
        <v>100</v>
      </c>
    </row>
    <row r="159" spans="1:9" ht="12.75">
      <c r="A159" t="s">
        <v>315</v>
      </c>
      <c r="B159" t="s">
        <v>244</v>
      </c>
      <c r="C159" t="s">
        <v>233</v>
      </c>
      <c r="D159" s="2">
        <v>500</v>
      </c>
      <c r="E159" s="2">
        <v>0</v>
      </c>
      <c r="F159" s="2"/>
      <c r="G159" s="2"/>
      <c r="H159" s="2">
        <v>500</v>
      </c>
      <c r="I159" s="10">
        <f t="shared" si="6"/>
        <v>100</v>
      </c>
    </row>
    <row r="160" spans="1:9" s="11" customFormat="1" ht="12.75">
      <c r="A160" s="11" t="s">
        <v>1</v>
      </c>
      <c r="B160" s="11" t="s">
        <v>245</v>
      </c>
      <c r="C160" s="11" t="s">
        <v>246</v>
      </c>
      <c r="D160" s="10">
        <v>100</v>
      </c>
      <c r="E160" s="10">
        <v>60.4</v>
      </c>
      <c r="F160" s="10">
        <f>F161</f>
        <v>0</v>
      </c>
      <c r="G160" s="10"/>
      <c r="H160" s="10">
        <v>100</v>
      </c>
      <c r="I160" s="10">
        <f t="shared" si="6"/>
        <v>100</v>
      </c>
    </row>
    <row r="161" spans="1:9" s="11" customFormat="1" ht="12.75">
      <c r="A161" s="11" t="s">
        <v>1</v>
      </c>
      <c r="B161" s="11" t="s">
        <v>247</v>
      </c>
      <c r="C161" s="11" t="s">
        <v>248</v>
      </c>
      <c r="D161" s="10">
        <v>100</v>
      </c>
      <c r="E161" s="10">
        <v>60.4</v>
      </c>
      <c r="F161" s="10">
        <f>F162</f>
        <v>0</v>
      </c>
      <c r="G161" s="10"/>
      <c r="H161" s="10">
        <v>100</v>
      </c>
      <c r="I161" s="10">
        <f t="shared" si="6"/>
        <v>100</v>
      </c>
    </row>
    <row r="162" spans="1:9" ht="12.75">
      <c r="A162" t="s">
        <v>316</v>
      </c>
      <c r="B162" t="s">
        <v>250</v>
      </c>
      <c r="C162" t="s">
        <v>251</v>
      </c>
      <c r="D162" s="2">
        <v>100</v>
      </c>
      <c r="E162" s="2">
        <v>60.4</v>
      </c>
      <c r="F162" s="2"/>
      <c r="G162" s="2"/>
      <c r="H162" s="2">
        <v>100</v>
      </c>
      <c r="I162" s="10">
        <f t="shared" si="6"/>
        <v>100</v>
      </c>
    </row>
    <row r="163" spans="1:9" s="28" customFormat="1" ht="12">
      <c r="A163" s="27" t="s">
        <v>18</v>
      </c>
      <c r="B163" s="27" t="s">
        <v>34</v>
      </c>
      <c r="C163" s="27" t="s">
        <v>35</v>
      </c>
      <c r="D163" s="27">
        <v>3000</v>
      </c>
      <c r="E163" s="27">
        <v>277.13</v>
      </c>
      <c r="F163" s="27">
        <v>6000</v>
      </c>
      <c r="G163" s="27"/>
      <c r="H163" s="27">
        <v>9000</v>
      </c>
      <c r="I163" s="27">
        <f>H163/D163*100</f>
        <v>300</v>
      </c>
    </row>
    <row r="164" spans="1:9" s="11" customFormat="1" ht="12.75">
      <c r="A164" s="10" t="s">
        <v>1</v>
      </c>
      <c r="B164" s="10" t="s">
        <v>150</v>
      </c>
      <c r="C164" s="10" t="s">
        <v>151</v>
      </c>
      <c r="D164" s="10">
        <v>3000</v>
      </c>
      <c r="E164" s="10">
        <v>277.13</v>
      </c>
      <c r="F164" s="10">
        <f>F165</f>
        <v>6000</v>
      </c>
      <c r="G164" s="10"/>
      <c r="H164" s="10">
        <v>9000</v>
      </c>
      <c r="I164" s="10">
        <f>H164/D164*100</f>
        <v>300</v>
      </c>
    </row>
    <row r="165" spans="1:9" s="11" customFormat="1" ht="12.75">
      <c r="A165" s="11" t="s">
        <v>1</v>
      </c>
      <c r="B165" s="11" t="s">
        <v>171</v>
      </c>
      <c r="C165" s="11" t="s">
        <v>172</v>
      </c>
      <c r="D165" s="10">
        <v>3000</v>
      </c>
      <c r="E165" s="10">
        <v>277.13</v>
      </c>
      <c r="F165" s="10">
        <v>6000</v>
      </c>
      <c r="G165" s="10"/>
      <c r="H165" s="10">
        <v>9000</v>
      </c>
      <c r="I165" s="10">
        <f>H165/D165*100</f>
        <v>300</v>
      </c>
    </row>
    <row r="166" spans="1:9" s="11" customFormat="1" ht="12.75">
      <c r="A166" s="11" t="s">
        <v>1</v>
      </c>
      <c r="B166" s="11" t="s">
        <v>186</v>
      </c>
      <c r="C166" s="11" t="s">
        <v>187</v>
      </c>
      <c r="D166" s="10">
        <v>3000</v>
      </c>
      <c r="E166" s="10">
        <v>277.13</v>
      </c>
      <c r="F166" s="10">
        <v>4000</v>
      </c>
      <c r="G166" s="10"/>
      <c r="H166" s="10">
        <v>7000</v>
      </c>
      <c r="I166" s="10">
        <f>H166/D166*100</f>
        <v>233.33333333333334</v>
      </c>
    </row>
    <row r="167" spans="1:9" s="11" customFormat="1" ht="12.75">
      <c r="A167" s="12" t="s">
        <v>501</v>
      </c>
      <c r="B167" s="14">
        <v>3237</v>
      </c>
      <c r="C167" s="12" t="s">
        <v>196</v>
      </c>
      <c r="D167" s="10"/>
      <c r="E167" s="10"/>
      <c r="F167" s="13">
        <v>3500</v>
      </c>
      <c r="G167" s="10"/>
      <c r="H167" s="13">
        <v>3500</v>
      </c>
      <c r="I167" s="10">
        <v>100</v>
      </c>
    </row>
    <row r="168" spans="1:9" ht="12.75">
      <c r="A168" t="s">
        <v>317</v>
      </c>
      <c r="B168" t="s">
        <v>198</v>
      </c>
      <c r="C168" t="s">
        <v>199</v>
      </c>
      <c r="D168" s="2">
        <v>3000</v>
      </c>
      <c r="E168" s="2">
        <v>277.13</v>
      </c>
      <c r="F168" s="2">
        <v>500</v>
      </c>
      <c r="G168" s="2"/>
      <c r="H168" s="2">
        <v>3500</v>
      </c>
      <c r="I168" s="10">
        <f>H168/D168*100</f>
        <v>116.66666666666667</v>
      </c>
    </row>
    <row r="169" spans="2:9" ht="12.75">
      <c r="B169" s="18">
        <v>329</v>
      </c>
      <c r="C169" s="11" t="s">
        <v>233</v>
      </c>
      <c r="D169" s="2"/>
      <c r="E169" s="2"/>
      <c r="F169" s="10">
        <v>2000</v>
      </c>
      <c r="G169" s="10"/>
      <c r="H169" s="10">
        <v>2000</v>
      </c>
      <c r="I169" s="10">
        <f>H169/F169*100</f>
        <v>100</v>
      </c>
    </row>
    <row r="170" spans="1:9" ht="12.75">
      <c r="A170" s="12" t="s">
        <v>500</v>
      </c>
      <c r="B170" s="14">
        <v>3293</v>
      </c>
      <c r="C170" s="12" t="s">
        <v>239</v>
      </c>
      <c r="D170" s="2"/>
      <c r="E170" s="2">
        <v>623.96</v>
      </c>
      <c r="F170" s="2">
        <v>2000</v>
      </c>
      <c r="G170" s="2"/>
      <c r="H170" s="2">
        <v>2000</v>
      </c>
      <c r="I170" s="10">
        <f>H170/F170*100</f>
        <v>100</v>
      </c>
    </row>
    <row r="171" spans="1:9" s="28" customFormat="1" ht="12">
      <c r="A171" s="27" t="s">
        <v>18</v>
      </c>
      <c r="B171" s="27" t="s">
        <v>68</v>
      </c>
      <c r="C171" s="29" t="s">
        <v>69</v>
      </c>
      <c r="D171" s="27">
        <v>45000</v>
      </c>
      <c r="E171" s="27">
        <v>47721.86</v>
      </c>
      <c r="F171" s="27">
        <v>9550</v>
      </c>
      <c r="G171" s="27">
        <v>4550</v>
      </c>
      <c r="H171" s="27">
        <v>50000</v>
      </c>
      <c r="I171" s="27">
        <f>H171/D171*100</f>
        <v>111.11111111111111</v>
      </c>
    </row>
    <row r="172" spans="1:9" s="11" customFormat="1" ht="12.75">
      <c r="A172" s="10" t="s">
        <v>1</v>
      </c>
      <c r="B172" s="10" t="s">
        <v>150</v>
      </c>
      <c r="C172" s="10" t="s">
        <v>151</v>
      </c>
      <c r="D172" s="10">
        <v>45000</v>
      </c>
      <c r="E172" s="10">
        <v>47721.86</v>
      </c>
      <c r="F172" s="10">
        <f>F173</f>
        <v>9550</v>
      </c>
      <c r="G172" s="10">
        <v>4550</v>
      </c>
      <c r="H172" s="10">
        <v>50000</v>
      </c>
      <c r="I172" s="10">
        <f>H172/D172*100</f>
        <v>111.11111111111111</v>
      </c>
    </row>
    <row r="173" spans="1:9" s="11" customFormat="1" ht="12.75">
      <c r="A173" s="11" t="s">
        <v>1</v>
      </c>
      <c r="B173" s="11" t="s">
        <v>171</v>
      </c>
      <c r="C173" s="11" t="s">
        <v>172</v>
      </c>
      <c r="D173" s="10">
        <v>45000</v>
      </c>
      <c r="E173" s="10">
        <v>47721.86</v>
      </c>
      <c r="F173" s="10">
        <f>F174+F177+F179+F182+F184</f>
        <v>9550</v>
      </c>
      <c r="G173" s="10">
        <v>4550</v>
      </c>
      <c r="H173" s="10">
        <v>50000</v>
      </c>
      <c r="I173" s="10">
        <f aca="true" t="shared" si="7" ref="I173:I185">H173/D173*100</f>
        <v>111.11111111111111</v>
      </c>
    </row>
    <row r="174" spans="1:9" s="11" customFormat="1" ht="12.75">
      <c r="A174" s="11" t="s">
        <v>1</v>
      </c>
      <c r="B174" s="11" t="s">
        <v>173</v>
      </c>
      <c r="C174" s="11" t="s">
        <v>174</v>
      </c>
      <c r="D174" s="10">
        <v>2000</v>
      </c>
      <c r="E174" s="10">
        <v>1812</v>
      </c>
      <c r="F174" s="10">
        <f>F175+F176</f>
        <v>0</v>
      </c>
      <c r="G174" s="10">
        <v>0</v>
      </c>
      <c r="H174" s="10">
        <v>2000</v>
      </c>
      <c r="I174" s="10">
        <f t="shared" si="7"/>
        <v>100</v>
      </c>
    </row>
    <row r="175" spans="1:9" ht="12.75">
      <c r="A175" t="s">
        <v>318</v>
      </c>
      <c r="B175" t="s">
        <v>201</v>
      </c>
      <c r="C175" s="12" t="s">
        <v>202</v>
      </c>
      <c r="D175" s="2">
        <v>1500</v>
      </c>
      <c r="E175" s="2">
        <v>1812</v>
      </c>
      <c r="F175" s="2"/>
      <c r="G175" s="2"/>
      <c r="H175" s="2">
        <v>1500</v>
      </c>
      <c r="I175" s="10">
        <f t="shared" si="7"/>
        <v>100</v>
      </c>
    </row>
    <row r="176" spans="1:9" ht="12.75">
      <c r="A176" t="s">
        <v>319</v>
      </c>
      <c r="B176" t="s">
        <v>208</v>
      </c>
      <c r="C176" s="12" t="s">
        <v>209</v>
      </c>
      <c r="D176" s="2">
        <v>500</v>
      </c>
      <c r="E176" s="2">
        <v>0</v>
      </c>
      <c r="F176" s="2"/>
      <c r="G176" s="2"/>
      <c r="H176" s="2">
        <v>500</v>
      </c>
      <c r="I176" s="10">
        <f t="shared" si="7"/>
        <v>100</v>
      </c>
    </row>
    <row r="177" spans="1:9" s="11" customFormat="1" ht="12.75">
      <c r="A177" s="11" t="s">
        <v>1</v>
      </c>
      <c r="B177" s="11" t="s">
        <v>178</v>
      </c>
      <c r="C177" s="11" t="s">
        <v>179</v>
      </c>
      <c r="D177" s="10">
        <v>2000</v>
      </c>
      <c r="E177" s="10">
        <v>1840</v>
      </c>
      <c r="F177" s="10">
        <f>F178</f>
        <v>0</v>
      </c>
      <c r="G177" s="10">
        <v>150</v>
      </c>
      <c r="H177" s="10">
        <v>1850</v>
      </c>
      <c r="I177" s="10">
        <f t="shared" si="7"/>
        <v>92.5</v>
      </c>
    </row>
    <row r="178" spans="1:9" ht="12.75">
      <c r="A178" t="s">
        <v>320</v>
      </c>
      <c r="B178" t="s">
        <v>217</v>
      </c>
      <c r="C178" s="12" t="s">
        <v>321</v>
      </c>
      <c r="D178" s="2">
        <v>2000</v>
      </c>
      <c r="E178" s="2">
        <v>1840</v>
      </c>
      <c r="F178" s="2"/>
      <c r="G178" s="2">
        <v>150</v>
      </c>
      <c r="H178" s="2">
        <v>1850</v>
      </c>
      <c r="I178" s="10">
        <f t="shared" si="7"/>
        <v>92.5</v>
      </c>
    </row>
    <row r="179" spans="1:9" s="11" customFormat="1" ht="12.75">
      <c r="A179" s="11" t="s">
        <v>1</v>
      </c>
      <c r="B179" s="11" t="s">
        <v>186</v>
      </c>
      <c r="C179" s="11" t="s">
        <v>187</v>
      </c>
      <c r="D179" s="10">
        <v>29000</v>
      </c>
      <c r="E179" s="10">
        <v>36556.13</v>
      </c>
      <c r="F179" s="10">
        <f>F180+F181</f>
        <v>9550</v>
      </c>
      <c r="G179" s="10">
        <v>0</v>
      </c>
      <c r="H179" s="10">
        <v>38550</v>
      </c>
      <c r="I179" s="10">
        <f t="shared" si="7"/>
        <v>132.93103448275863</v>
      </c>
    </row>
    <row r="180" spans="1:9" ht="12.75">
      <c r="A180" t="s">
        <v>322</v>
      </c>
      <c r="B180" t="s">
        <v>195</v>
      </c>
      <c r="C180" s="12" t="s">
        <v>196</v>
      </c>
      <c r="D180" s="2">
        <v>19000</v>
      </c>
      <c r="E180" s="2">
        <v>23699.88</v>
      </c>
      <c r="F180" s="2">
        <v>6850</v>
      </c>
      <c r="G180" s="2"/>
      <c r="H180" s="2">
        <v>25850</v>
      </c>
      <c r="I180" s="10">
        <f t="shared" si="7"/>
        <v>136.05263157894737</v>
      </c>
    </row>
    <row r="181" spans="1:9" ht="12.75">
      <c r="A181" t="s">
        <v>323</v>
      </c>
      <c r="B181" t="s">
        <v>198</v>
      </c>
      <c r="C181" s="12" t="s">
        <v>199</v>
      </c>
      <c r="D181" s="2">
        <v>10000</v>
      </c>
      <c r="E181" s="2">
        <v>12856.25</v>
      </c>
      <c r="F181" s="2">
        <v>2700</v>
      </c>
      <c r="G181" s="2"/>
      <c r="H181" s="2">
        <v>12700</v>
      </c>
      <c r="I181" s="10">
        <f t="shared" si="7"/>
        <v>127</v>
      </c>
    </row>
    <row r="182" spans="1:9" s="11" customFormat="1" ht="12.75">
      <c r="A182" s="11" t="s">
        <v>1</v>
      </c>
      <c r="B182" s="11" t="s">
        <v>285</v>
      </c>
      <c r="C182" s="11" t="s">
        <v>286</v>
      </c>
      <c r="D182" s="10">
        <v>2000</v>
      </c>
      <c r="E182" s="10">
        <v>282.34</v>
      </c>
      <c r="F182" s="10">
        <f>F183</f>
        <v>0</v>
      </c>
      <c r="G182" s="10">
        <v>1700</v>
      </c>
      <c r="H182" s="10">
        <v>300</v>
      </c>
      <c r="I182" s="10">
        <f t="shared" si="7"/>
        <v>15</v>
      </c>
    </row>
    <row r="183" spans="1:9" ht="12.75">
      <c r="A183" t="s">
        <v>324</v>
      </c>
      <c r="B183" t="s">
        <v>288</v>
      </c>
      <c r="C183" s="12" t="s">
        <v>286</v>
      </c>
      <c r="D183" s="2">
        <v>2000</v>
      </c>
      <c r="E183" s="2">
        <v>282.34</v>
      </c>
      <c r="F183" s="2"/>
      <c r="G183" s="2">
        <v>1700</v>
      </c>
      <c r="H183" s="2">
        <v>300</v>
      </c>
      <c r="I183" s="10">
        <f t="shared" si="7"/>
        <v>15</v>
      </c>
    </row>
    <row r="184" spans="1:9" s="11" customFormat="1" ht="12.75">
      <c r="A184" s="11" t="s">
        <v>1</v>
      </c>
      <c r="B184" s="11" t="s">
        <v>232</v>
      </c>
      <c r="C184" s="11" t="s">
        <v>233</v>
      </c>
      <c r="D184" s="10">
        <v>10000</v>
      </c>
      <c r="E184" s="10">
        <v>7231.39</v>
      </c>
      <c r="F184" s="10">
        <f>F185</f>
        <v>0</v>
      </c>
      <c r="G184" s="10">
        <v>2700</v>
      </c>
      <c r="H184" s="10">
        <v>7300</v>
      </c>
      <c r="I184" s="10">
        <f t="shared" si="7"/>
        <v>73</v>
      </c>
    </row>
    <row r="185" spans="1:9" ht="12.75">
      <c r="A185" t="s">
        <v>325</v>
      </c>
      <c r="B185" t="s">
        <v>235</v>
      </c>
      <c r="C185" s="12" t="s">
        <v>236</v>
      </c>
      <c r="D185" s="2">
        <v>10000</v>
      </c>
      <c r="E185" s="2">
        <v>7231.39</v>
      </c>
      <c r="F185" s="2"/>
      <c r="G185" s="2">
        <v>2700</v>
      </c>
      <c r="H185" s="2">
        <v>7300</v>
      </c>
      <c r="I185" s="10">
        <f t="shared" si="7"/>
        <v>73</v>
      </c>
    </row>
    <row r="186" spans="1:9" ht="12.75">
      <c r="A186" s="3" t="s">
        <v>147</v>
      </c>
      <c r="B186" s="3" t="s">
        <v>326</v>
      </c>
      <c r="C186" s="3" t="s">
        <v>327</v>
      </c>
      <c r="D186" s="3">
        <v>172160</v>
      </c>
      <c r="E186" s="3">
        <v>89520.91</v>
      </c>
      <c r="F186" s="3">
        <f>F187+F218+F223</f>
        <v>6300</v>
      </c>
      <c r="G186" s="3">
        <f>G187+G218+G223</f>
        <v>6721</v>
      </c>
      <c r="H186" s="3">
        <f>H187+H218+H223</f>
        <v>171739</v>
      </c>
      <c r="I186" s="3">
        <f>H186/D186*100</f>
        <v>99.75546003717473</v>
      </c>
    </row>
    <row r="187" spans="1:9" s="28" customFormat="1" ht="12">
      <c r="A187" s="27" t="s">
        <v>18</v>
      </c>
      <c r="B187" s="27" t="s">
        <v>34</v>
      </c>
      <c r="C187" s="27" t="s">
        <v>35</v>
      </c>
      <c r="D187" s="27">
        <v>121000</v>
      </c>
      <c r="E187" s="27">
        <v>89520.91</v>
      </c>
      <c r="F187" s="27">
        <f>F188</f>
        <v>6300</v>
      </c>
      <c r="G187" s="27">
        <f>G188</f>
        <v>6721</v>
      </c>
      <c r="H187" s="27">
        <f>H188</f>
        <v>120579</v>
      </c>
      <c r="I187" s="27">
        <f>H187/D187*100</f>
        <v>99.65206611570248</v>
      </c>
    </row>
    <row r="188" spans="1:9" s="11" customFormat="1" ht="12.75">
      <c r="A188" s="10" t="s">
        <v>1</v>
      </c>
      <c r="B188" s="10" t="s">
        <v>150</v>
      </c>
      <c r="C188" s="10" t="s">
        <v>151</v>
      </c>
      <c r="D188" s="10">
        <v>121000</v>
      </c>
      <c r="E188" s="10">
        <v>89520.91</v>
      </c>
      <c r="F188" s="10">
        <f>F189+F215</f>
        <v>6300</v>
      </c>
      <c r="G188" s="10">
        <f>G189+G215</f>
        <v>6721</v>
      </c>
      <c r="H188" s="10">
        <f>H189+H215</f>
        <v>120579</v>
      </c>
      <c r="I188" s="10">
        <f>H188/D188*100</f>
        <v>99.65206611570248</v>
      </c>
    </row>
    <row r="189" spans="1:9" s="11" customFormat="1" ht="12.75">
      <c r="A189" s="11" t="s">
        <v>1</v>
      </c>
      <c r="B189" s="11" t="s">
        <v>171</v>
      </c>
      <c r="C189" s="11" t="s">
        <v>172</v>
      </c>
      <c r="D189" s="10">
        <v>120800</v>
      </c>
      <c r="E189" s="10">
        <v>89392.59</v>
      </c>
      <c r="F189" s="10">
        <f>F190+F194+F200+F209</f>
        <v>6300</v>
      </c>
      <c r="G189" s="10">
        <f>G190+G194+G200+G209</f>
        <v>6721</v>
      </c>
      <c r="H189" s="10">
        <f>H190+H194+H200+H209</f>
        <v>120379</v>
      </c>
      <c r="I189" s="10">
        <f aca="true" t="shared" si="8" ref="I189:I217">H189/D189*100</f>
        <v>99.65149006622516</v>
      </c>
    </row>
    <row r="190" spans="1:9" s="11" customFormat="1" ht="12.75">
      <c r="A190" s="11" t="s">
        <v>1</v>
      </c>
      <c r="B190" s="11" t="s">
        <v>173</v>
      </c>
      <c r="C190" s="11" t="s">
        <v>174</v>
      </c>
      <c r="D190" s="10">
        <v>4000</v>
      </c>
      <c r="E190" s="10">
        <v>1422</v>
      </c>
      <c r="F190" s="10">
        <f>F191+F192+F193</f>
        <v>1500</v>
      </c>
      <c r="G190" s="10">
        <f>G191+G192+G193</f>
        <v>1000</v>
      </c>
      <c r="H190" s="10">
        <f>H191+H192+H193</f>
        <v>4500</v>
      </c>
      <c r="I190" s="10">
        <f t="shared" si="8"/>
        <v>112.5</v>
      </c>
    </row>
    <row r="191" spans="1:9" ht="12.75">
      <c r="A191" t="s">
        <v>328</v>
      </c>
      <c r="B191" t="s">
        <v>201</v>
      </c>
      <c r="C191" t="s">
        <v>202</v>
      </c>
      <c r="D191" s="2">
        <v>1000</v>
      </c>
      <c r="E191" s="2">
        <v>0</v>
      </c>
      <c r="F191" s="2"/>
      <c r="G191" s="2">
        <v>500</v>
      </c>
      <c r="H191" s="2">
        <v>500</v>
      </c>
      <c r="I191" s="10">
        <f t="shared" si="8"/>
        <v>50</v>
      </c>
    </row>
    <row r="192" spans="1:9" ht="12.75">
      <c r="A192" t="s">
        <v>329</v>
      </c>
      <c r="B192" t="s">
        <v>176</v>
      </c>
      <c r="C192" t="s">
        <v>177</v>
      </c>
      <c r="D192" s="2">
        <v>1000</v>
      </c>
      <c r="E192" s="2">
        <v>0</v>
      </c>
      <c r="F192" s="2"/>
      <c r="G192" s="2">
        <v>500</v>
      </c>
      <c r="H192" s="2">
        <v>500</v>
      </c>
      <c r="I192" s="10">
        <f t="shared" si="8"/>
        <v>50</v>
      </c>
    </row>
    <row r="193" spans="1:9" ht="12.75">
      <c r="A193" t="s">
        <v>330</v>
      </c>
      <c r="B193" t="s">
        <v>208</v>
      </c>
      <c r="C193" t="s">
        <v>209</v>
      </c>
      <c r="D193" s="2">
        <v>2000</v>
      </c>
      <c r="E193" s="2">
        <v>1422</v>
      </c>
      <c r="F193" s="2">
        <v>1500</v>
      </c>
      <c r="G193" s="2"/>
      <c r="H193" s="2">
        <v>3500</v>
      </c>
      <c r="I193" s="10">
        <f t="shared" si="8"/>
        <v>175</v>
      </c>
    </row>
    <row r="194" spans="1:9" s="11" customFormat="1" ht="12.75">
      <c r="A194" s="11" t="s">
        <v>1</v>
      </c>
      <c r="B194" s="11" t="s">
        <v>178</v>
      </c>
      <c r="C194" s="11" t="s">
        <v>179</v>
      </c>
      <c r="D194" s="10">
        <v>25300</v>
      </c>
      <c r="E194" s="10">
        <v>17669.42</v>
      </c>
      <c r="F194" s="10">
        <f>F195+F196+F197+F198+F199</f>
        <v>300</v>
      </c>
      <c r="G194" s="10">
        <f>G195+G196+G197+G198</f>
        <v>4721</v>
      </c>
      <c r="H194" s="10">
        <f>H195+H196+H197+H198+H199</f>
        <v>20879</v>
      </c>
      <c r="I194" s="10">
        <f t="shared" si="8"/>
        <v>82.52569169960474</v>
      </c>
    </row>
    <row r="195" spans="1:9" ht="12.75">
      <c r="A195" t="s">
        <v>331</v>
      </c>
      <c r="B195" t="s">
        <v>211</v>
      </c>
      <c r="C195" t="s">
        <v>212</v>
      </c>
      <c r="D195" s="2">
        <v>4000</v>
      </c>
      <c r="E195" s="2">
        <v>1256.86</v>
      </c>
      <c r="F195" s="2"/>
      <c r="G195" s="2">
        <v>2500</v>
      </c>
      <c r="H195" s="2">
        <f>D195-G195</f>
        <v>1500</v>
      </c>
      <c r="I195" s="10">
        <f t="shared" si="8"/>
        <v>37.5</v>
      </c>
    </row>
    <row r="196" spans="1:9" ht="12.75">
      <c r="A196" t="s">
        <v>332</v>
      </c>
      <c r="B196" t="s">
        <v>181</v>
      </c>
      <c r="C196" t="s">
        <v>182</v>
      </c>
      <c r="D196" s="2">
        <v>15000</v>
      </c>
      <c r="E196" s="2">
        <v>14532.09</v>
      </c>
      <c r="F196" s="2"/>
      <c r="G196" s="2"/>
      <c r="H196" s="2">
        <v>15000</v>
      </c>
      <c r="I196" s="10">
        <f t="shared" si="8"/>
        <v>100</v>
      </c>
    </row>
    <row r="197" spans="1:9" ht="12.75">
      <c r="A197" t="s">
        <v>333</v>
      </c>
      <c r="B197" t="s">
        <v>184</v>
      </c>
      <c r="C197" s="12" t="s">
        <v>215</v>
      </c>
      <c r="D197" s="2">
        <v>4000</v>
      </c>
      <c r="E197" s="2">
        <v>1489.54</v>
      </c>
      <c r="F197" s="2"/>
      <c r="G197" s="2">
        <v>721</v>
      </c>
      <c r="H197" s="2">
        <f>D197-G197</f>
        <v>3279</v>
      </c>
      <c r="I197" s="10">
        <f t="shared" si="8"/>
        <v>81.975</v>
      </c>
    </row>
    <row r="198" spans="1:9" ht="12.75">
      <c r="A198" t="s">
        <v>334</v>
      </c>
      <c r="B198" t="s">
        <v>217</v>
      </c>
      <c r="C198" t="s">
        <v>335</v>
      </c>
      <c r="D198" s="2">
        <v>2300</v>
      </c>
      <c r="E198" s="2">
        <v>390.93</v>
      </c>
      <c r="F198" s="2"/>
      <c r="G198" s="2">
        <v>1500</v>
      </c>
      <c r="H198" s="2">
        <v>800</v>
      </c>
      <c r="I198" s="10">
        <f t="shared" si="8"/>
        <v>34.78260869565217</v>
      </c>
    </row>
    <row r="199" spans="2:9" ht="12.75">
      <c r="B199" s="17">
        <v>3227</v>
      </c>
      <c r="C199" t="s">
        <v>502</v>
      </c>
      <c r="D199" s="2"/>
      <c r="E199" s="2"/>
      <c r="F199" s="2">
        <v>300</v>
      </c>
      <c r="G199" s="2"/>
      <c r="H199" s="2">
        <v>300</v>
      </c>
      <c r="I199" s="10">
        <v>100</v>
      </c>
    </row>
    <row r="200" spans="1:9" s="11" customFormat="1" ht="12.75">
      <c r="A200" s="11" t="s">
        <v>1</v>
      </c>
      <c r="B200" s="11" t="s">
        <v>186</v>
      </c>
      <c r="C200" s="11" t="s">
        <v>187</v>
      </c>
      <c r="D200" s="10">
        <v>86000</v>
      </c>
      <c r="E200" s="10">
        <v>67007.17</v>
      </c>
      <c r="F200" s="10">
        <f>F201+F202+F203+F204+F205+F206+F207+F208</f>
        <v>4500</v>
      </c>
      <c r="G200" s="10">
        <f>G201+G202+G203+G204+G205+G206+G207+G208</f>
        <v>1000</v>
      </c>
      <c r="H200" s="10">
        <v>89500</v>
      </c>
      <c r="I200" s="10">
        <f t="shared" si="8"/>
        <v>104.06976744186048</v>
      </c>
    </row>
    <row r="201" spans="1:9" ht="12.75">
      <c r="A201" t="s">
        <v>336</v>
      </c>
      <c r="B201" t="s">
        <v>220</v>
      </c>
      <c r="C201" s="12" t="s">
        <v>221</v>
      </c>
      <c r="D201" s="2">
        <v>8000</v>
      </c>
      <c r="E201" s="2">
        <v>4358.15</v>
      </c>
      <c r="F201" s="2"/>
      <c r="G201" s="2"/>
      <c r="H201" s="2">
        <v>8000</v>
      </c>
      <c r="I201" s="10">
        <f t="shared" si="8"/>
        <v>100</v>
      </c>
    </row>
    <row r="202" spans="1:9" ht="12.75">
      <c r="A202" t="s">
        <v>337</v>
      </c>
      <c r="B202" t="s">
        <v>189</v>
      </c>
      <c r="C202" s="12" t="s">
        <v>190</v>
      </c>
      <c r="D202" s="2">
        <v>10000</v>
      </c>
      <c r="E202" s="2">
        <v>7754.19</v>
      </c>
      <c r="F202" s="2"/>
      <c r="G202" s="2"/>
      <c r="H202" s="2">
        <v>10000</v>
      </c>
      <c r="I202" s="10">
        <f t="shared" si="8"/>
        <v>100</v>
      </c>
    </row>
    <row r="203" spans="1:9" ht="12.75">
      <c r="A203" t="s">
        <v>338</v>
      </c>
      <c r="B203" t="s">
        <v>224</v>
      </c>
      <c r="C203" t="s">
        <v>225</v>
      </c>
      <c r="D203" s="2">
        <v>4000</v>
      </c>
      <c r="E203" s="2">
        <v>4698.8</v>
      </c>
      <c r="F203" s="2">
        <v>2000</v>
      </c>
      <c r="G203" s="2"/>
      <c r="H203" s="2">
        <v>6000</v>
      </c>
      <c r="I203" s="10">
        <f t="shared" si="8"/>
        <v>150</v>
      </c>
    </row>
    <row r="204" spans="1:9" ht="12.75">
      <c r="A204" t="s">
        <v>339</v>
      </c>
      <c r="B204" t="s">
        <v>192</v>
      </c>
      <c r="C204" s="12" t="s">
        <v>193</v>
      </c>
      <c r="D204" s="2">
        <v>8000</v>
      </c>
      <c r="E204" s="2">
        <v>7742.6</v>
      </c>
      <c r="F204" s="2"/>
      <c r="G204" s="2"/>
      <c r="H204" s="2">
        <v>8000</v>
      </c>
      <c r="I204" s="10">
        <f t="shared" si="8"/>
        <v>100</v>
      </c>
    </row>
    <row r="205" spans="1:9" ht="12.75">
      <c r="A205" t="s">
        <v>340</v>
      </c>
      <c r="B205" t="s">
        <v>341</v>
      </c>
      <c r="C205" s="12" t="s">
        <v>342</v>
      </c>
      <c r="D205" s="2">
        <v>40000</v>
      </c>
      <c r="E205" s="2">
        <v>29826.41</v>
      </c>
      <c r="F205" s="2">
        <v>2000</v>
      </c>
      <c r="G205" s="2"/>
      <c r="H205" s="2">
        <v>42000</v>
      </c>
      <c r="I205" s="10">
        <f t="shared" si="8"/>
        <v>105</v>
      </c>
    </row>
    <row r="206" spans="1:9" ht="12.75">
      <c r="A206" t="s">
        <v>343</v>
      </c>
      <c r="B206" t="s">
        <v>195</v>
      </c>
      <c r="C206" t="s">
        <v>196</v>
      </c>
      <c r="D206" s="2">
        <v>9000</v>
      </c>
      <c r="E206" s="2">
        <v>6540.09</v>
      </c>
      <c r="F206" s="2"/>
      <c r="G206" s="2">
        <v>1000</v>
      </c>
      <c r="H206" s="2">
        <v>8000</v>
      </c>
      <c r="I206" s="10">
        <f t="shared" si="8"/>
        <v>88.88888888888889</v>
      </c>
    </row>
    <row r="207" spans="1:9" ht="12.75">
      <c r="A207" t="s">
        <v>344</v>
      </c>
      <c r="B207" t="s">
        <v>229</v>
      </c>
      <c r="C207" t="s">
        <v>230</v>
      </c>
      <c r="D207" s="2">
        <v>3000</v>
      </c>
      <c r="E207" s="2">
        <v>1876.93</v>
      </c>
      <c r="F207" s="2"/>
      <c r="G207" s="2"/>
      <c r="H207" s="2">
        <v>3000</v>
      </c>
      <c r="I207" s="10">
        <f t="shared" si="8"/>
        <v>100</v>
      </c>
    </row>
    <row r="208" spans="1:9" ht="12.75">
      <c r="A208" t="s">
        <v>345</v>
      </c>
      <c r="B208" t="s">
        <v>198</v>
      </c>
      <c r="C208" s="12" t="s">
        <v>199</v>
      </c>
      <c r="D208" s="2">
        <v>4000</v>
      </c>
      <c r="E208" s="2">
        <v>4210</v>
      </c>
      <c r="F208" s="2">
        <v>500</v>
      </c>
      <c r="G208" s="2"/>
      <c r="H208" s="2">
        <v>4500</v>
      </c>
      <c r="I208" s="10">
        <f t="shared" si="8"/>
        <v>112.5</v>
      </c>
    </row>
    <row r="209" spans="1:9" s="11" customFormat="1" ht="12.75">
      <c r="A209" s="11" t="s">
        <v>1</v>
      </c>
      <c r="B209" s="11" t="s">
        <v>232</v>
      </c>
      <c r="C209" s="11" t="s">
        <v>233</v>
      </c>
      <c r="D209" s="10">
        <v>5500</v>
      </c>
      <c r="E209" s="10">
        <v>3294</v>
      </c>
      <c r="F209" s="10">
        <f>F210+F211+F212+F213+F214+F215</f>
        <v>0</v>
      </c>
      <c r="G209" s="10">
        <f>G210+G211+G212+G213+G214+G215</f>
        <v>0</v>
      </c>
      <c r="H209" s="10">
        <v>5500</v>
      </c>
      <c r="I209" s="10">
        <f t="shared" si="8"/>
        <v>100</v>
      </c>
    </row>
    <row r="210" spans="1:9" ht="12.75">
      <c r="A210" t="s">
        <v>346</v>
      </c>
      <c r="B210" t="s">
        <v>235</v>
      </c>
      <c r="C210" s="12" t="s">
        <v>236</v>
      </c>
      <c r="D210" s="2">
        <v>4000</v>
      </c>
      <c r="E210" s="2">
        <v>2880</v>
      </c>
      <c r="F210" s="2"/>
      <c r="G210" s="2"/>
      <c r="H210" s="2">
        <v>4000</v>
      </c>
      <c r="I210" s="10">
        <f t="shared" si="8"/>
        <v>100</v>
      </c>
    </row>
    <row r="211" spans="1:9" ht="12.75">
      <c r="A211" t="s">
        <v>347</v>
      </c>
      <c r="B211" t="s">
        <v>238</v>
      </c>
      <c r="C211" t="s">
        <v>239</v>
      </c>
      <c r="D211" s="2">
        <v>500</v>
      </c>
      <c r="E211" s="2">
        <v>0</v>
      </c>
      <c r="F211" s="2"/>
      <c r="G211" s="2"/>
      <c r="H211" s="2">
        <v>500</v>
      </c>
      <c r="I211" s="10">
        <f t="shared" si="8"/>
        <v>100</v>
      </c>
    </row>
    <row r="212" spans="1:9" ht="12.75">
      <c r="A212" t="s">
        <v>348</v>
      </c>
      <c r="B212" t="s">
        <v>241</v>
      </c>
      <c r="C212" t="s">
        <v>349</v>
      </c>
      <c r="D212" s="2">
        <v>500</v>
      </c>
      <c r="E212" s="2">
        <v>0</v>
      </c>
      <c r="F212" s="2"/>
      <c r="G212" s="2"/>
      <c r="H212" s="2">
        <v>500</v>
      </c>
      <c r="I212" s="10">
        <f t="shared" si="8"/>
        <v>100</v>
      </c>
    </row>
    <row r="213" spans="1:9" ht="12.75">
      <c r="A213" t="s">
        <v>350</v>
      </c>
      <c r="B213" t="s">
        <v>313</v>
      </c>
      <c r="C213" t="s">
        <v>314</v>
      </c>
      <c r="D213" s="2">
        <v>100</v>
      </c>
      <c r="E213" s="2">
        <v>54</v>
      </c>
      <c r="F213" s="2"/>
      <c r="G213" s="2"/>
      <c r="H213" s="2">
        <v>100</v>
      </c>
      <c r="I213" s="10">
        <f t="shared" si="8"/>
        <v>100</v>
      </c>
    </row>
    <row r="214" spans="1:9" ht="12.75">
      <c r="A214" t="s">
        <v>351</v>
      </c>
      <c r="B214" t="s">
        <v>244</v>
      </c>
      <c r="C214" t="s">
        <v>233</v>
      </c>
      <c r="D214" s="2">
        <v>400</v>
      </c>
      <c r="E214" s="2">
        <v>360</v>
      </c>
      <c r="F214" s="2"/>
      <c r="G214" s="2"/>
      <c r="H214" s="2">
        <v>400</v>
      </c>
      <c r="I214" s="10">
        <f t="shared" si="8"/>
        <v>100</v>
      </c>
    </row>
    <row r="215" spans="1:9" s="11" customFormat="1" ht="12.75">
      <c r="A215" s="11" t="s">
        <v>1</v>
      </c>
      <c r="B215" s="11" t="s">
        <v>245</v>
      </c>
      <c r="C215" s="11" t="s">
        <v>246</v>
      </c>
      <c r="D215" s="10">
        <v>200</v>
      </c>
      <c r="E215" s="10">
        <v>128.32</v>
      </c>
      <c r="F215" s="10">
        <f>F216</f>
        <v>0</v>
      </c>
      <c r="G215" s="10">
        <f>G216</f>
        <v>0</v>
      </c>
      <c r="H215" s="10">
        <v>200</v>
      </c>
      <c r="I215" s="10">
        <f t="shared" si="8"/>
        <v>100</v>
      </c>
    </row>
    <row r="216" spans="1:9" s="11" customFormat="1" ht="12.75">
      <c r="A216" s="11" t="s">
        <v>1</v>
      </c>
      <c r="B216" s="11" t="s">
        <v>247</v>
      </c>
      <c r="C216" s="11" t="s">
        <v>248</v>
      </c>
      <c r="D216" s="10">
        <v>200</v>
      </c>
      <c r="E216" s="10">
        <v>128.32</v>
      </c>
      <c r="F216" s="10">
        <f>F217</f>
        <v>0</v>
      </c>
      <c r="G216" s="10">
        <f>G217</f>
        <v>0</v>
      </c>
      <c r="H216" s="10">
        <v>200</v>
      </c>
      <c r="I216" s="10">
        <f t="shared" si="8"/>
        <v>100</v>
      </c>
    </row>
    <row r="217" spans="1:9" ht="12.75">
      <c r="A217" t="s">
        <v>352</v>
      </c>
      <c r="B217" t="s">
        <v>250</v>
      </c>
      <c r="C217" t="s">
        <v>251</v>
      </c>
      <c r="D217" s="2">
        <v>200</v>
      </c>
      <c r="E217" s="2">
        <v>128.32</v>
      </c>
      <c r="F217" s="2"/>
      <c r="G217" s="2"/>
      <c r="H217" s="2">
        <v>200</v>
      </c>
      <c r="I217" s="10">
        <f t="shared" si="8"/>
        <v>100</v>
      </c>
    </row>
    <row r="218" spans="1:9" s="28" customFormat="1" ht="12">
      <c r="A218" s="27" t="s">
        <v>18</v>
      </c>
      <c r="B218" s="27" t="s">
        <v>131</v>
      </c>
      <c r="C218" s="27" t="s">
        <v>132</v>
      </c>
      <c r="D218" s="27">
        <v>1160</v>
      </c>
      <c r="E218" s="27">
        <v>0</v>
      </c>
      <c r="F218" s="27">
        <f>F219</f>
        <v>0</v>
      </c>
      <c r="G218" s="27"/>
      <c r="H218" s="27">
        <v>1160</v>
      </c>
      <c r="I218" s="27">
        <f>H218/D218*100</f>
        <v>100</v>
      </c>
    </row>
    <row r="219" spans="1:9" s="11" customFormat="1" ht="12.75">
      <c r="A219" s="10" t="s">
        <v>1</v>
      </c>
      <c r="B219" s="10" t="s">
        <v>150</v>
      </c>
      <c r="C219" s="10" t="s">
        <v>151</v>
      </c>
      <c r="D219" s="10">
        <v>1160</v>
      </c>
      <c r="E219" s="10">
        <v>0</v>
      </c>
      <c r="F219" s="10">
        <f>F220</f>
        <v>0</v>
      </c>
      <c r="G219" s="10"/>
      <c r="H219" s="10"/>
      <c r="I219" s="10">
        <v>0</v>
      </c>
    </row>
    <row r="220" spans="1:9" s="11" customFormat="1" ht="12.75">
      <c r="A220" s="11" t="s">
        <v>1</v>
      </c>
      <c r="B220" s="11" t="s">
        <v>171</v>
      </c>
      <c r="C220" s="11" t="s">
        <v>172</v>
      </c>
      <c r="D220" s="10">
        <v>1160</v>
      </c>
      <c r="E220" s="10">
        <v>0</v>
      </c>
      <c r="F220" s="10">
        <f>F221</f>
        <v>0</v>
      </c>
      <c r="G220" s="10"/>
      <c r="H220" s="10"/>
      <c r="I220" s="10">
        <v>0</v>
      </c>
    </row>
    <row r="221" spans="1:9" s="11" customFormat="1" ht="12.75">
      <c r="A221" s="11" t="s">
        <v>1</v>
      </c>
      <c r="B221" s="11" t="s">
        <v>186</v>
      </c>
      <c r="C221" s="11" t="s">
        <v>187</v>
      </c>
      <c r="D221" s="10">
        <v>1160</v>
      </c>
      <c r="E221" s="10">
        <v>0</v>
      </c>
      <c r="F221" s="10">
        <f>F222</f>
        <v>0</v>
      </c>
      <c r="G221" s="10"/>
      <c r="H221" s="10"/>
      <c r="I221" s="10">
        <v>0</v>
      </c>
    </row>
    <row r="222" spans="1:9" ht="12.75">
      <c r="A222" t="s">
        <v>353</v>
      </c>
      <c r="B222" t="s">
        <v>195</v>
      </c>
      <c r="C222" t="s">
        <v>196</v>
      </c>
      <c r="D222" s="2">
        <v>1160</v>
      </c>
      <c r="E222" s="2">
        <v>0</v>
      </c>
      <c r="F222" s="2"/>
      <c r="G222" s="2"/>
      <c r="H222" s="2"/>
      <c r="I222" s="2">
        <v>0</v>
      </c>
    </row>
    <row r="223" spans="1:9" s="28" customFormat="1" ht="12">
      <c r="A223" s="27" t="s">
        <v>18</v>
      </c>
      <c r="B223" s="27" t="s">
        <v>98</v>
      </c>
      <c r="C223" s="27" t="s">
        <v>99</v>
      </c>
      <c r="D223" s="27">
        <v>50000</v>
      </c>
      <c r="E223" s="27">
        <v>0</v>
      </c>
      <c r="F223" s="27">
        <f>F224+F228</f>
        <v>0</v>
      </c>
      <c r="G223" s="27"/>
      <c r="H223" s="27">
        <v>50000</v>
      </c>
      <c r="I223" s="27">
        <f>H223/D223*100</f>
        <v>100</v>
      </c>
    </row>
    <row r="224" spans="1:9" s="11" customFormat="1" ht="12.75">
      <c r="A224" s="10" t="s">
        <v>1</v>
      </c>
      <c r="B224" s="10" t="s">
        <v>150</v>
      </c>
      <c r="C224" s="10" t="s">
        <v>151</v>
      </c>
      <c r="D224" s="10">
        <v>10000</v>
      </c>
      <c r="E224" s="10">
        <v>0</v>
      </c>
      <c r="F224" s="10">
        <f>F225</f>
        <v>0</v>
      </c>
      <c r="G224" s="10"/>
      <c r="H224" s="10"/>
      <c r="I224" s="10">
        <v>0</v>
      </c>
    </row>
    <row r="225" spans="1:9" s="11" customFormat="1" ht="12.75">
      <c r="A225" s="11" t="s">
        <v>1</v>
      </c>
      <c r="B225" s="11" t="s">
        <v>171</v>
      </c>
      <c r="C225" s="11" t="s">
        <v>172</v>
      </c>
      <c r="D225" s="10">
        <v>10000</v>
      </c>
      <c r="E225" s="10">
        <v>0</v>
      </c>
      <c r="F225" s="10">
        <f>F226</f>
        <v>0</v>
      </c>
      <c r="G225" s="10"/>
      <c r="H225" s="10"/>
      <c r="I225" s="10">
        <v>0</v>
      </c>
    </row>
    <row r="226" spans="1:9" s="11" customFormat="1" ht="12.75">
      <c r="A226" s="11" t="s">
        <v>1</v>
      </c>
      <c r="B226" s="11" t="s">
        <v>186</v>
      </c>
      <c r="C226" s="11" t="s">
        <v>187</v>
      </c>
      <c r="D226" s="10">
        <v>10000</v>
      </c>
      <c r="E226" s="10">
        <v>0</v>
      </c>
      <c r="F226" s="10">
        <f>F227</f>
        <v>0</v>
      </c>
      <c r="G226" s="10"/>
      <c r="H226" s="10"/>
      <c r="I226" s="10">
        <v>0</v>
      </c>
    </row>
    <row r="227" spans="1:9" ht="12.75">
      <c r="A227" t="s">
        <v>354</v>
      </c>
      <c r="B227" t="s">
        <v>198</v>
      </c>
      <c r="C227" t="s">
        <v>199</v>
      </c>
      <c r="D227" s="2">
        <v>10000</v>
      </c>
      <c r="E227" s="2">
        <v>0</v>
      </c>
      <c r="F227" s="2"/>
      <c r="G227" s="2"/>
      <c r="H227" s="2"/>
      <c r="I227" s="2">
        <v>0</v>
      </c>
    </row>
    <row r="228" spans="1:9" s="11" customFormat="1" ht="12.75">
      <c r="A228" s="10" t="s">
        <v>1</v>
      </c>
      <c r="B228" s="10" t="s">
        <v>252</v>
      </c>
      <c r="C228" s="10" t="s">
        <v>253</v>
      </c>
      <c r="D228" s="10">
        <v>40000</v>
      </c>
      <c r="E228" s="10">
        <v>0</v>
      </c>
      <c r="F228" s="10">
        <f>F229</f>
        <v>0</v>
      </c>
      <c r="G228" s="10"/>
      <c r="H228" s="10"/>
      <c r="I228" s="10">
        <v>0</v>
      </c>
    </row>
    <row r="229" spans="1:9" s="11" customFormat="1" ht="12.75">
      <c r="A229" s="11" t="s">
        <v>1</v>
      </c>
      <c r="B229" s="11" t="s">
        <v>254</v>
      </c>
      <c r="C229" s="11" t="s">
        <v>255</v>
      </c>
      <c r="D229" s="10">
        <v>40000</v>
      </c>
      <c r="E229" s="10">
        <v>0</v>
      </c>
      <c r="F229" s="10">
        <f>F230+F233</f>
        <v>0</v>
      </c>
      <c r="G229" s="10"/>
      <c r="H229" s="10"/>
      <c r="I229" s="10">
        <v>0</v>
      </c>
    </row>
    <row r="230" spans="1:9" s="11" customFormat="1" ht="12.75">
      <c r="A230" s="11" t="s">
        <v>1</v>
      </c>
      <c r="B230" s="11" t="s">
        <v>256</v>
      </c>
      <c r="C230" s="11" t="s">
        <v>257</v>
      </c>
      <c r="D230" s="10">
        <v>17000</v>
      </c>
      <c r="E230" s="10">
        <v>0</v>
      </c>
      <c r="F230" s="10">
        <f>F231+F232</f>
        <v>0</v>
      </c>
      <c r="G230" s="10"/>
      <c r="H230" s="10"/>
      <c r="I230" s="10">
        <v>0</v>
      </c>
    </row>
    <row r="231" spans="1:9" ht="12.75">
      <c r="A231" t="s">
        <v>355</v>
      </c>
      <c r="B231" t="s">
        <v>356</v>
      </c>
      <c r="C231" t="s">
        <v>357</v>
      </c>
      <c r="D231" s="2">
        <v>7000</v>
      </c>
      <c r="E231" s="2">
        <v>0</v>
      </c>
      <c r="F231" s="2"/>
      <c r="G231" s="2"/>
      <c r="H231" s="2"/>
      <c r="I231" s="2">
        <v>0</v>
      </c>
    </row>
    <row r="232" spans="1:9" ht="12.75">
      <c r="A232" t="s">
        <v>358</v>
      </c>
      <c r="B232" t="s">
        <v>359</v>
      </c>
      <c r="C232" t="s">
        <v>360</v>
      </c>
      <c r="D232" s="2">
        <v>10000</v>
      </c>
      <c r="E232" s="2">
        <v>0</v>
      </c>
      <c r="F232" s="2"/>
      <c r="G232" s="2"/>
      <c r="H232" s="2"/>
      <c r="I232" s="2">
        <v>0</v>
      </c>
    </row>
    <row r="233" spans="1:9" s="11" customFormat="1" ht="12.75">
      <c r="A233" s="11" t="s">
        <v>1</v>
      </c>
      <c r="B233" s="11" t="s">
        <v>361</v>
      </c>
      <c r="C233" s="11" t="s">
        <v>362</v>
      </c>
      <c r="D233" s="10">
        <v>23000</v>
      </c>
      <c r="E233" s="10">
        <v>0</v>
      </c>
      <c r="F233" s="10">
        <f>F234</f>
        <v>0</v>
      </c>
      <c r="G233" s="10"/>
      <c r="H233" s="10"/>
      <c r="I233" s="10">
        <v>0</v>
      </c>
    </row>
    <row r="234" spans="1:9" ht="12.75">
      <c r="A234" t="s">
        <v>363</v>
      </c>
      <c r="B234" t="s">
        <v>364</v>
      </c>
      <c r="C234" t="s">
        <v>365</v>
      </c>
      <c r="D234" s="2">
        <v>23000</v>
      </c>
      <c r="E234" s="2">
        <v>0</v>
      </c>
      <c r="F234" s="2"/>
      <c r="G234" s="2"/>
      <c r="H234" s="2"/>
      <c r="I234" s="2">
        <v>0</v>
      </c>
    </row>
    <row r="235" spans="1:9" s="28" customFormat="1" ht="12">
      <c r="A235" s="30" t="s">
        <v>147</v>
      </c>
      <c r="B235" s="30" t="s">
        <v>366</v>
      </c>
      <c r="C235" s="30" t="s">
        <v>367</v>
      </c>
      <c r="D235" s="30">
        <v>153400</v>
      </c>
      <c r="E235" s="30">
        <v>84806.13</v>
      </c>
      <c r="F235" s="30">
        <f>F236+F278+F283</f>
        <v>7500</v>
      </c>
      <c r="G235" s="30">
        <f>G236+G278+G283</f>
        <v>9500</v>
      </c>
      <c r="H235" s="30">
        <f>H236+H278+H283</f>
        <v>151400</v>
      </c>
      <c r="I235" s="30">
        <f>H235/D235*100</f>
        <v>98.69621903520208</v>
      </c>
    </row>
    <row r="236" spans="1:9" s="28" customFormat="1" ht="12">
      <c r="A236" s="27" t="s">
        <v>18</v>
      </c>
      <c r="B236" s="27" t="s">
        <v>34</v>
      </c>
      <c r="C236" s="27" t="s">
        <v>35</v>
      </c>
      <c r="D236" s="27">
        <v>131000</v>
      </c>
      <c r="E236" s="27">
        <v>84806.13</v>
      </c>
      <c r="F236" s="27">
        <f>F237+F274</f>
        <v>7500</v>
      </c>
      <c r="G236" s="27">
        <f>G237+G274</f>
        <v>9500</v>
      </c>
      <c r="H236" s="27">
        <f>H237+H274</f>
        <v>129000</v>
      </c>
      <c r="I236" s="27">
        <f>H236/D236*100</f>
        <v>98.47328244274809</v>
      </c>
    </row>
    <row r="237" spans="1:9" s="11" customFormat="1" ht="12.75">
      <c r="A237" s="10" t="s">
        <v>1</v>
      </c>
      <c r="B237" s="10" t="s">
        <v>150</v>
      </c>
      <c r="C237" s="10" t="s">
        <v>151</v>
      </c>
      <c r="D237" s="10">
        <v>128000</v>
      </c>
      <c r="E237" s="10">
        <v>84806.13</v>
      </c>
      <c r="F237" s="10">
        <f>F238+F246+F271</f>
        <v>7500</v>
      </c>
      <c r="G237" s="10">
        <f>G238+G246+G271</f>
        <v>9500</v>
      </c>
      <c r="H237" s="10">
        <f>H238+H246+H271</f>
        <v>126000</v>
      </c>
      <c r="I237" s="10">
        <f>H237/D237*100</f>
        <v>98.4375</v>
      </c>
    </row>
    <row r="238" spans="1:9" s="11" customFormat="1" ht="12.75">
      <c r="A238" s="11" t="s">
        <v>1</v>
      </c>
      <c r="B238" s="11" t="s">
        <v>152</v>
      </c>
      <c r="C238" s="11" t="s">
        <v>153</v>
      </c>
      <c r="D238" s="10">
        <v>48500</v>
      </c>
      <c r="E238" s="10">
        <v>36096.05</v>
      </c>
      <c r="F238" s="10">
        <f>F239+F241+F243</f>
        <v>0</v>
      </c>
      <c r="G238" s="10">
        <f>G239+G241+G243</f>
        <v>0</v>
      </c>
      <c r="H238" s="10">
        <v>48500</v>
      </c>
      <c r="I238" s="10">
        <f aca="true" t="shared" si="9" ref="I238:I277">H238/D238*100</f>
        <v>100</v>
      </c>
    </row>
    <row r="239" spans="1:9" s="11" customFormat="1" ht="12.75">
      <c r="A239" s="11" t="s">
        <v>1</v>
      </c>
      <c r="B239" s="11" t="s">
        <v>154</v>
      </c>
      <c r="C239" s="11" t="s">
        <v>155</v>
      </c>
      <c r="D239" s="10">
        <v>40000</v>
      </c>
      <c r="E239" s="10">
        <v>29567.21</v>
      </c>
      <c r="F239" s="10">
        <f>F240</f>
        <v>0</v>
      </c>
      <c r="G239" s="10">
        <f>G240</f>
        <v>0</v>
      </c>
      <c r="H239" s="10">
        <v>40000</v>
      </c>
      <c r="I239" s="10">
        <f t="shared" si="9"/>
        <v>100</v>
      </c>
    </row>
    <row r="240" spans="1:9" ht="12.75">
      <c r="A240" t="s">
        <v>368</v>
      </c>
      <c r="B240" t="s">
        <v>157</v>
      </c>
      <c r="C240" t="s">
        <v>158</v>
      </c>
      <c r="D240" s="2">
        <v>40000</v>
      </c>
      <c r="E240" s="2">
        <v>29567.21</v>
      </c>
      <c r="F240" s="2"/>
      <c r="G240" s="2"/>
      <c r="H240" s="2">
        <v>40000</v>
      </c>
      <c r="I240" s="10">
        <f t="shared" si="9"/>
        <v>100</v>
      </c>
    </row>
    <row r="241" spans="1:9" s="11" customFormat="1" ht="12.75">
      <c r="A241" s="11" t="s">
        <v>1</v>
      </c>
      <c r="B241" s="11" t="s">
        <v>159</v>
      </c>
      <c r="C241" s="11" t="s">
        <v>160</v>
      </c>
      <c r="D241" s="10">
        <v>1600</v>
      </c>
      <c r="E241" s="10">
        <v>1600</v>
      </c>
      <c r="F241" s="10">
        <f>F242</f>
        <v>0</v>
      </c>
      <c r="G241" s="10">
        <f>G242</f>
        <v>0</v>
      </c>
      <c r="H241" s="10">
        <v>1600</v>
      </c>
      <c r="I241" s="10">
        <f t="shared" si="9"/>
        <v>100</v>
      </c>
    </row>
    <row r="242" spans="1:9" ht="12.75">
      <c r="A242" t="s">
        <v>369</v>
      </c>
      <c r="B242" t="s">
        <v>162</v>
      </c>
      <c r="C242" t="s">
        <v>160</v>
      </c>
      <c r="D242" s="2">
        <v>1600</v>
      </c>
      <c r="E242" s="2">
        <v>1600</v>
      </c>
      <c r="F242" s="2"/>
      <c r="G242" s="2"/>
      <c r="H242" s="2">
        <v>1600</v>
      </c>
      <c r="I242" s="10">
        <f t="shared" si="9"/>
        <v>100</v>
      </c>
    </row>
    <row r="243" spans="1:9" s="11" customFormat="1" ht="12.75">
      <c r="A243" s="11" t="s">
        <v>1</v>
      </c>
      <c r="B243" s="11" t="s">
        <v>163</v>
      </c>
      <c r="C243" s="11" t="s">
        <v>164</v>
      </c>
      <c r="D243" s="10">
        <v>6900</v>
      </c>
      <c r="E243" s="10">
        <v>4928.84</v>
      </c>
      <c r="F243" s="10">
        <f>F244+F245</f>
        <v>0</v>
      </c>
      <c r="G243" s="10">
        <f>G244+G245</f>
        <v>0</v>
      </c>
      <c r="H243" s="10">
        <v>6900</v>
      </c>
      <c r="I243" s="10">
        <f t="shared" si="9"/>
        <v>100</v>
      </c>
    </row>
    <row r="244" spans="1:9" ht="12.75">
      <c r="A244" t="s">
        <v>370</v>
      </c>
      <c r="B244" t="s">
        <v>166</v>
      </c>
      <c r="C244" t="s">
        <v>167</v>
      </c>
      <c r="D244" s="2">
        <v>6200</v>
      </c>
      <c r="E244" s="2">
        <v>4806.76</v>
      </c>
      <c r="F244" s="2"/>
      <c r="G244" s="2"/>
      <c r="H244" s="2">
        <v>6200</v>
      </c>
      <c r="I244" s="10">
        <f t="shared" si="9"/>
        <v>100</v>
      </c>
    </row>
    <row r="245" spans="1:9" ht="12.75">
      <c r="A245" t="s">
        <v>371</v>
      </c>
      <c r="B245" t="s">
        <v>169</v>
      </c>
      <c r="C245" s="12" t="s">
        <v>170</v>
      </c>
      <c r="D245" s="2">
        <v>700</v>
      </c>
      <c r="E245" s="2">
        <v>122.08</v>
      </c>
      <c r="F245" s="2"/>
      <c r="G245" s="2"/>
      <c r="H245" s="2">
        <v>700</v>
      </c>
      <c r="I245" s="10">
        <f t="shared" si="9"/>
        <v>100</v>
      </c>
    </row>
    <row r="246" spans="1:9" s="11" customFormat="1" ht="12.75">
      <c r="A246" s="11" t="s">
        <v>1</v>
      </c>
      <c r="B246" s="11" t="s">
        <v>171</v>
      </c>
      <c r="C246" s="11" t="s">
        <v>172</v>
      </c>
      <c r="D246" s="10">
        <v>78500</v>
      </c>
      <c r="E246" s="10">
        <v>48569.26</v>
      </c>
      <c r="F246" s="10">
        <f>F247+F252+F257+F265+F267</f>
        <v>7500</v>
      </c>
      <c r="G246" s="10">
        <f>G247+G252+G257+G265+G267</f>
        <v>9500</v>
      </c>
      <c r="H246" s="10">
        <f>H247+H252+H257+H265+H267</f>
        <v>76500</v>
      </c>
      <c r="I246" s="10">
        <f t="shared" si="9"/>
        <v>97.45222929936305</v>
      </c>
    </row>
    <row r="247" spans="1:9" s="11" customFormat="1" ht="12.75">
      <c r="A247" s="11" t="s">
        <v>1</v>
      </c>
      <c r="B247" s="11" t="s">
        <v>173</v>
      </c>
      <c r="C247" s="11" t="s">
        <v>174</v>
      </c>
      <c r="D247" s="10">
        <v>7000</v>
      </c>
      <c r="E247" s="10">
        <v>4158.8</v>
      </c>
      <c r="F247" s="10">
        <f>F248+F249+F250+F251</f>
        <v>1000</v>
      </c>
      <c r="G247" s="10">
        <f>G248+G249+G250+G251</f>
        <v>2000</v>
      </c>
      <c r="H247" s="10">
        <v>6000</v>
      </c>
      <c r="I247" s="10">
        <f t="shared" si="9"/>
        <v>85.71428571428571</v>
      </c>
    </row>
    <row r="248" spans="1:9" ht="12.75">
      <c r="A248" t="s">
        <v>372</v>
      </c>
      <c r="B248" t="s">
        <v>201</v>
      </c>
      <c r="C248" t="s">
        <v>202</v>
      </c>
      <c r="D248" s="2">
        <v>2000</v>
      </c>
      <c r="E248" s="2">
        <v>2452</v>
      </c>
      <c r="F248" s="2">
        <v>1000</v>
      </c>
      <c r="G248" s="2"/>
      <c r="H248" s="2">
        <v>3000</v>
      </c>
      <c r="I248" s="10">
        <f t="shared" si="9"/>
        <v>150</v>
      </c>
    </row>
    <row r="249" spans="1:9" ht="12.75">
      <c r="A249" t="s">
        <v>373</v>
      </c>
      <c r="B249" t="s">
        <v>176</v>
      </c>
      <c r="C249" t="s">
        <v>177</v>
      </c>
      <c r="D249" s="2">
        <v>2000</v>
      </c>
      <c r="E249" s="2">
        <v>856.8</v>
      </c>
      <c r="F249" s="2"/>
      <c r="G249" s="2">
        <v>500</v>
      </c>
      <c r="H249" s="2">
        <v>1500</v>
      </c>
      <c r="I249" s="10">
        <f t="shared" si="9"/>
        <v>75</v>
      </c>
    </row>
    <row r="250" spans="1:9" ht="12.75">
      <c r="A250" t="s">
        <v>374</v>
      </c>
      <c r="B250" t="s">
        <v>205</v>
      </c>
      <c r="C250" s="12" t="s">
        <v>206</v>
      </c>
      <c r="D250" s="2">
        <v>2000</v>
      </c>
      <c r="E250" s="2">
        <v>200</v>
      </c>
      <c r="F250" s="2"/>
      <c r="G250" s="2">
        <v>1500</v>
      </c>
      <c r="H250" s="2">
        <v>500</v>
      </c>
      <c r="I250" s="10">
        <f t="shared" si="9"/>
        <v>25</v>
      </c>
    </row>
    <row r="251" spans="1:9" ht="12.75">
      <c r="A251" t="s">
        <v>375</v>
      </c>
      <c r="B251" t="s">
        <v>208</v>
      </c>
      <c r="C251" t="s">
        <v>209</v>
      </c>
      <c r="D251" s="2">
        <v>1000</v>
      </c>
      <c r="E251" s="2">
        <v>650</v>
      </c>
      <c r="F251" s="2"/>
      <c r="G251" s="2"/>
      <c r="H251" s="2">
        <v>1000</v>
      </c>
      <c r="I251" s="10">
        <f t="shared" si="9"/>
        <v>100</v>
      </c>
    </row>
    <row r="252" spans="1:9" s="11" customFormat="1" ht="12.75">
      <c r="A252" s="11" t="s">
        <v>1</v>
      </c>
      <c r="B252" s="11" t="s">
        <v>178</v>
      </c>
      <c r="C252" s="11" t="s">
        <v>179</v>
      </c>
      <c r="D252" s="10">
        <v>12500</v>
      </c>
      <c r="E252" s="10">
        <v>5066.42</v>
      </c>
      <c r="F252" s="10">
        <f>F253+F254+F255+F256</f>
        <v>500</v>
      </c>
      <c r="G252" s="10">
        <f>G253+G254+G255+G256</f>
        <v>2000</v>
      </c>
      <c r="H252" s="10">
        <f>H253+H254+H255+H256</f>
        <v>11000</v>
      </c>
      <c r="I252" s="10">
        <f t="shared" si="9"/>
        <v>88</v>
      </c>
    </row>
    <row r="253" spans="1:9" ht="12.75">
      <c r="A253" t="s">
        <v>376</v>
      </c>
      <c r="B253" t="s">
        <v>211</v>
      </c>
      <c r="C253" t="s">
        <v>212</v>
      </c>
      <c r="D253" s="2">
        <v>5000</v>
      </c>
      <c r="E253" s="2">
        <v>2028.44</v>
      </c>
      <c r="F253" s="2"/>
      <c r="G253" s="2">
        <v>2000</v>
      </c>
      <c r="H253" s="2">
        <f>D253-G253</f>
        <v>3000</v>
      </c>
      <c r="I253" s="10">
        <f t="shared" si="9"/>
        <v>60</v>
      </c>
    </row>
    <row r="254" spans="1:9" ht="12.75">
      <c r="A254" t="s">
        <v>377</v>
      </c>
      <c r="B254" t="s">
        <v>378</v>
      </c>
      <c r="C254" t="s">
        <v>379</v>
      </c>
      <c r="D254" s="2">
        <v>4500</v>
      </c>
      <c r="E254" s="2">
        <v>585</v>
      </c>
      <c r="F254" s="2"/>
      <c r="G254" s="2"/>
      <c r="H254" s="2">
        <v>4500</v>
      </c>
      <c r="I254" s="10">
        <f t="shared" si="9"/>
        <v>100</v>
      </c>
    </row>
    <row r="255" spans="1:9" ht="12.75">
      <c r="A255" t="s">
        <v>380</v>
      </c>
      <c r="B255" t="s">
        <v>181</v>
      </c>
      <c r="C255" t="s">
        <v>182</v>
      </c>
      <c r="D255" s="2">
        <v>2000</v>
      </c>
      <c r="E255" s="2">
        <v>1964.31</v>
      </c>
      <c r="F255" s="2">
        <v>500</v>
      </c>
      <c r="G255" s="2"/>
      <c r="H255" s="2">
        <v>2500</v>
      </c>
      <c r="I255" s="10">
        <f t="shared" si="9"/>
        <v>125</v>
      </c>
    </row>
    <row r="256" spans="1:9" ht="12.75">
      <c r="A256" t="s">
        <v>381</v>
      </c>
      <c r="B256" t="s">
        <v>217</v>
      </c>
      <c r="C256" t="s">
        <v>335</v>
      </c>
      <c r="D256" s="2">
        <v>1000</v>
      </c>
      <c r="E256" s="2">
        <v>488.67</v>
      </c>
      <c r="F256" s="2"/>
      <c r="G256" s="2"/>
      <c r="H256" s="2">
        <v>1000</v>
      </c>
      <c r="I256" s="10">
        <f t="shared" si="9"/>
        <v>100</v>
      </c>
    </row>
    <row r="257" spans="1:9" s="11" customFormat="1" ht="12.75">
      <c r="A257" s="11" t="s">
        <v>1</v>
      </c>
      <c r="B257" s="11" t="s">
        <v>186</v>
      </c>
      <c r="C257" s="11" t="s">
        <v>187</v>
      </c>
      <c r="D257" s="10">
        <v>55000</v>
      </c>
      <c r="E257" s="10">
        <v>38958.13</v>
      </c>
      <c r="F257" s="10">
        <f>F258+F259+F260+F261+F262+F263+F264</f>
        <v>6000</v>
      </c>
      <c r="G257" s="10">
        <f>G258+G259+G260+G261+G262+G263+G264</f>
        <v>4500</v>
      </c>
      <c r="H257" s="10">
        <v>56500</v>
      </c>
      <c r="I257" s="10">
        <f t="shared" si="9"/>
        <v>102.72727272727273</v>
      </c>
    </row>
    <row r="258" spans="1:9" ht="12.75">
      <c r="A258" t="s">
        <v>382</v>
      </c>
      <c r="B258" t="s">
        <v>220</v>
      </c>
      <c r="C258" t="s">
        <v>221</v>
      </c>
      <c r="D258" s="2">
        <v>2000</v>
      </c>
      <c r="E258" s="2">
        <v>1039.98</v>
      </c>
      <c r="F258" s="2"/>
      <c r="G258" s="2"/>
      <c r="H258" s="2">
        <v>2000</v>
      </c>
      <c r="I258" s="10">
        <f t="shared" si="9"/>
        <v>100</v>
      </c>
    </row>
    <row r="259" spans="1:9" ht="12.75">
      <c r="A259" t="s">
        <v>383</v>
      </c>
      <c r="B259" t="s">
        <v>189</v>
      </c>
      <c r="C259" t="s">
        <v>190</v>
      </c>
      <c r="D259" s="2">
        <v>2000</v>
      </c>
      <c r="E259" s="2">
        <v>1661.5</v>
      </c>
      <c r="F259" s="2"/>
      <c r="G259" s="2"/>
      <c r="H259" s="2">
        <v>2000</v>
      </c>
      <c r="I259" s="10">
        <f t="shared" si="9"/>
        <v>100</v>
      </c>
    </row>
    <row r="260" spans="1:9" ht="12.75">
      <c r="A260" t="s">
        <v>384</v>
      </c>
      <c r="B260" t="s">
        <v>224</v>
      </c>
      <c r="C260" t="s">
        <v>225</v>
      </c>
      <c r="D260" s="2">
        <v>4000</v>
      </c>
      <c r="E260" s="2">
        <v>652.2</v>
      </c>
      <c r="F260" s="2"/>
      <c r="G260" s="2">
        <v>2500</v>
      </c>
      <c r="H260" s="2">
        <v>1500</v>
      </c>
      <c r="I260" s="10">
        <f t="shared" si="9"/>
        <v>37.5</v>
      </c>
    </row>
    <row r="261" spans="1:9" ht="12.75">
      <c r="A261" t="s">
        <v>385</v>
      </c>
      <c r="B261" t="s">
        <v>192</v>
      </c>
      <c r="C261" t="s">
        <v>193</v>
      </c>
      <c r="D261" s="2">
        <v>1000</v>
      </c>
      <c r="E261" s="2">
        <v>118.12</v>
      </c>
      <c r="F261" s="2"/>
      <c r="G261" s="2"/>
      <c r="H261" s="2">
        <v>1000</v>
      </c>
      <c r="I261" s="10">
        <f t="shared" si="9"/>
        <v>100</v>
      </c>
    </row>
    <row r="262" spans="1:9" ht="12.75">
      <c r="A262" t="s">
        <v>386</v>
      </c>
      <c r="B262" t="s">
        <v>195</v>
      </c>
      <c r="C262" t="s">
        <v>196</v>
      </c>
      <c r="D262" s="2">
        <v>40000</v>
      </c>
      <c r="E262" s="2">
        <v>33396.31</v>
      </c>
      <c r="F262" s="2">
        <v>5000</v>
      </c>
      <c r="G262" s="2"/>
      <c r="H262" s="2">
        <v>45000</v>
      </c>
      <c r="I262" s="10">
        <f t="shared" si="9"/>
        <v>112.5</v>
      </c>
    </row>
    <row r="263" spans="1:9" ht="12.75">
      <c r="A263" t="s">
        <v>387</v>
      </c>
      <c r="B263" t="s">
        <v>229</v>
      </c>
      <c r="C263" s="12" t="s">
        <v>230</v>
      </c>
      <c r="D263" s="2">
        <v>2000</v>
      </c>
      <c r="E263" s="2">
        <v>2047.52</v>
      </c>
      <c r="F263" s="2">
        <v>1000</v>
      </c>
      <c r="G263" s="2"/>
      <c r="H263" s="2">
        <v>3000</v>
      </c>
      <c r="I263" s="10">
        <f t="shared" si="9"/>
        <v>150</v>
      </c>
    </row>
    <row r="264" spans="1:9" ht="12.75">
      <c r="A264" t="s">
        <v>388</v>
      </c>
      <c r="B264" t="s">
        <v>198</v>
      </c>
      <c r="C264" t="s">
        <v>199</v>
      </c>
      <c r="D264" s="2">
        <v>4000</v>
      </c>
      <c r="E264" s="2">
        <v>42.5</v>
      </c>
      <c r="F264" s="2"/>
      <c r="G264" s="2">
        <v>2000</v>
      </c>
      <c r="H264" s="2">
        <v>2000</v>
      </c>
      <c r="I264" s="10">
        <f t="shared" si="9"/>
        <v>50</v>
      </c>
    </row>
    <row r="265" spans="1:9" s="11" customFormat="1" ht="12.75">
      <c r="A265" s="11" t="s">
        <v>1</v>
      </c>
      <c r="B265" s="11" t="s">
        <v>285</v>
      </c>
      <c r="C265" s="11" t="s">
        <v>286</v>
      </c>
      <c r="D265" s="10">
        <v>2000</v>
      </c>
      <c r="E265" s="10">
        <v>0</v>
      </c>
      <c r="F265" s="10">
        <f>F266</f>
        <v>0</v>
      </c>
      <c r="G265" s="10">
        <f>G266</f>
        <v>0</v>
      </c>
      <c r="H265" s="10">
        <v>2000</v>
      </c>
      <c r="I265" s="10">
        <f t="shared" si="9"/>
        <v>100</v>
      </c>
    </row>
    <row r="266" spans="1:9" ht="12.75">
      <c r="A266" t="s">
        <v>389</v>
      </c>
      <c r="B266" t="s">
        <v>288</v>
      </c>
      <c r="C266" t="s">
        <v>286</v>
      </c>
      <c r="D266" s="2">
        <v>2000</v>
      </c>
      <c r="E266" s="2">
        <v>0</v>
      </c>
      <c r="F266" s="2"/>
      <c r="G266" s="2"/>
      <c r="H266" s="2">
        <v>2000</v>
      </c>
      <c r="I266" s="10">
        <f t="shared" si="9"/>
        <v>100</v>
      </c>
    </row>
    <row r="267" spans="1:9" s="11" customFormat="1" ht="12.75">
      <c r="A267" s="11" t="s">
        <v>1</v>
      </c>
      <c r="B267" s="11" t="s">
        <v>232</v>
      </c>
      <c r="C267" s="11" t="s">
        <v>233</v>
      </c>
      <c r="D267" s="10">
        <v>2000</v>
      </c>
      <c r="E267" s="10">
        <v>385.91</v>
      </c>
      <c r="F267" s="10">
        <f>F268+F269+F270</f>
        <v>0</v>
      </c>
      <c r="G267" s="10">
        <f>G268+G269+G270</f>
        <v>1000</v>
      </c>
      <c r="H267" s="10">
        <f>H268+H269+H270</f>
        <v>1000</v>
      </c>
      <c r="I267" s="10">
        <f t="shared" si="9"/>
        <v>50</v>
      </c>
    </row>
    <row r="268" spans="1:9" ht="12.75">
      <c r="A268" t="s">
        <v>390</v>
      </c>
      <c r="B268" t="s">
        <v>238</v>
      </c>
      <c r="C268" t="s">
        <v>239</v>
      </c>
      <c r="D268" s="2">
        <v>1000</v>
      </c>
      <c r="E268" s="2">
        <v>385.91</v>
      </c>
      <c r="F268" s="2"/>
      <c r="G268" s="2">
        <v>500</v>
      </c>
      <c r="H268" s="2">
        <f>D268-G268</f>
        <v>500</v>
      </c>
      <c r="I268" s="10">
        <f t="shared" si="9"/>
        <v>50</v>
      </c>
    </row>
    <row r="269" spans="1:9" ht="12.75">
      <c r="A269" t="s">
        <v>391</v>
      </c>
      <c r="B269" t="s">
        <v>313</v>
      </c>
      <c r="C269" t="s">
        <v>314</v>
      </c>
      <c r="D269" s="2">
        <v>500</v>
      </c>
      <c r="E269" s="2">
        <v>0</v>
      </c>
      <c r="F269" s="2"/>
      <c r="G269" s="2">
        <v>250</v>
      </c>
      <c r="H269" s="2">
        <f>D269-G269</f>
        <v>250</v>
      </c>
      <c r="I269" s="10">
        <f t="shared" si="9"/>
        <v>50</v>
      </c>
    </row>
    <row r="270" spans="1:9" ht="12.75">
      <c r="A270" t="s">
        <v>392</v>
      </c>
      <c r="B270" t="s">
        <v>244</v>
      </c>
      <c r="C270" t="s">
        <v>233</v>
      </c>
      <c r="D270" s="2">
        <v>500</v>
      </c>
      <c r="E270" s="2">
        <v>0</v>
      </c>
      <c r="F270" s="2"/>
      <c r="G270" s="2">
        <v>250</v>
      </c>
      <c r="H270" s="2">
        <v>250</v>
      </c>
      <c r="I270" s="10">
        <f t="shared" si="9"/>
        <v>50</v>
      </c>
    </row>
    <row r="271" spans="1:9" s="11" customFormat="1" ht="12.75">
      <c r="A271" s="11" t="s">
        <v>1</v>
      </c>
      <c r="B271" s="11" t="s">
        <v>245</v>
      </c>
      <c r="C271" s="11" t="s">
        <v>246</v>
      </c>
      <c r="D271" s="10">
        <v>1000</v>
      </c>
      <c r="E271" s="10">
        <v>140.82</v>
      </c>
      <c r="F271" s="10">
        <f>F272</f>
        <v>0</v>
      </c>
      <c r="G271" s="10">
        <f>G272</f>
        <v>0</v>
      </c>
      <c r="H271" s="10">
        <v>1000</v>
      </c>
      <c r="I271" s="10">
        <f t="shared" si="9"/>
        <v>100</v>
      </c>
    </row>
    <row r="272" spans="1:9" s="11" customFormat="1" ht="12.75">
      <c r="A272" s="11" t="s">
        <v>1</v>
      </c>
      <c r="B272" s="11" t="s">
        <v>247</v>
      </c>
      <c r="C272" s="11" t="s">
        <v>248</v>
      </c>
      <c r="D272" s="10">
        <v>1000</v>
      </c>
      <c r="E272" s="10">
        <v>140.82</v>
      </c>
      <c r="F272" s="10">
        <f>F273</f>
        <v>0</v>
      </c>
      <c r="G272" s="10">
        <f>G273</f>
        <v>0</v>
      </c>
      <c r="H272" s="10">
        <v>1000</v>
      </c>
      <c r="I272" s="10">
        <f t="shared" si="9"/>
        <v>100</v>
      </c>
    </row>
    <row r="273" spans="1:9" ht="12.75">
      <c r="A273" t="s">
        <v>393</v>
      </c>
      <c r="B273" t="s">
        <v>250</v>
      </c>
      <c r="C273" t="s">
        <v>251</v>
      </c>
      <c r="D273" s="2">
        <v>1000</v>
      </c>
      <c r="E273" s="2">
        <v>140.82</v>
      </c>
      <c r="F273" s="2"/>
      <c r="G273" s="2"/>
      <c r="H273" s="2">
        <v>1000</v>
      </c>
      <c r="I273" s="10">
        <f t="shared" si="9"/>
        <v>100</v>
      </c>
    </row>
    <row r="274" spans="1:9" s="11" customFormat="1" ht="12.75">
      <c r="A274" s="10" t="s">
        <v>1</v>
      </c>
      <c r="B274" s="10" t="s">
        <v>252</v>
      </c>
      <c r="C274" s="10" t="s">
        <v>253</v>
      </c>
      <c r="D274" s="10">
        <v>3000</v>
      </c>
      <c r="E274" s="10">
        <v>0</v>
      </c>
      <c r="F274" s="10">
        <f aca="true" t="shared" si="10" ref="F274:G276">F275</f>
        <v>0</v>
      </c>
      <c r="G274" s="10">
        <f t="shared" si="10"/>
        <v>0</v>
      </c>
      <c r="H274" s="10">
        <v>3000</v>
      </c>
      <c r="I274" s="10">
        <f t="shared" si="9"/>
        <v>100</v>
      </c>
    </row>
    <row r="275" spans="1:9" s="11" customFormat="1" ht="12.75">
      <c r="A275" s="11" t="s">
        <v>1</v>
      </c>
      <c r="B275" s="11" t="s">
        <v>254</v>
      </c>
      <c r="C275" s="11" t="s">
        <v>255</v>
      </c>
      <c r="D275" s="10">
        <v>3000</v>
      </c>
      <c r="E275" s="10">
        <v>0</v>
      </c>
      <c r="F275" s="10">
        <f t="shared" si="10"/>
        <v>0</v>
      </c>
      <c r="G275" s="10">
        <f t="shared" si="10"/>
        <v>0</v>
      </c>
      <c r="H275" s="10">
        <v>3000</v>
      </c>
      <c r="I275" s="10">
        <f t="shared" si="9"/>
        <v>100</v>
      </c>
    </row>
    <row r="276" spans="1:9" s="11" customFormat="1" ht="12.75">
      <c r="A276" s="11" t="s">
        <v>1</v>
      </c>
      <c r="B276" s="11" t="s">
        <v>256</v>
      </c>
      <c r="C276" s="11" t="s">
        <v>257</v>
      </c>
      <c r="D276" s="10">
        <v>3000</v>
      </c>
      <c r="E276" s="10">
        <v>0</v>
      </c>
      <c r="F276" s="10">
        <f t="shared" si="10"/>
        <v>0</v>
      </c>
      <c r="G276" s="10">
        <f t="shared" si="10"/>
        <v>0</v>
      </c>
      <c r="H276" s="10">
        <v>3000</v>
      </c>
      <c r="I276" s="10">
        <f t="shared" si="9"/>
        <v>100</v>
      </c>
    </row>
    <row r="277" spans="1:9" ht="12.75">
      <c r="A277" t="s">
        <v>394</v>
      </c>
      <c r="B277" t="s">
        <v>259</v>
      </c>
      <c r="C277" t="s">
        <v>260</v>
      </c>
      <c r="D277" s="2">
        <v>3000</v>
      </c>
      <c r="E277" s="2">
        <v>0</v>
      </c>
      <c r="F277" s="2"/>
      <c r="G277" s="2"/>
      <c r="H277" s="2">
        <v>3000</v>
      </c>
      <c r="I277" s="10">
        <f t="shared" si="9"/>
        <v>100</v>
      </c>
    </row>
    <row r="278" spans="1:9" s="28" customFormat="1" ht="12">
      <c r="A278" s="27" t="s">
        <v>18</v>
      </c>
      <c r="B278" s="27" t="s">
        <v>68</v>
      </c>
      <c r="C278" s="27" t="s">
        <v>69</v>
      </c>
      <c r="D278" s="27">
        <v>8000</v>
      </c>
      <c r="E278" s="27">
        <v>0</v>
      </c>
      <c r="F278" s="27">
        <f>F279</f>
        <v>0</v>
      </c>
      <c r="G278" s="27"/>
      <c r="H278" s="27">
        <v>8000</v>
      </c>
      <c r="I278" s="27">
        <f>H278/D278*100</f>
        <v>100</v>
      </c>
    </row>
    <row r="279" spans="1:9" s="11" customFormat="1" ht="12.75">
      <c r="A279" s="10" t="s">
        <v>1</v>
      </c>
      <c r="B279" s="10" t="s">
        <v>150</v>
      </c>
      <c r="C279" s="10" t="s">
        <v>151</v>
      </c>
      <c r="D279" s="10">
        <v>8000</v>
      </c>
      <c r="E279" s="10">
        <v>0</v>
      </c>
      <c r="F279" s="10">
        <f>F280</f>
        <v>0</v>
      </c>
      <c r="G279" s="10"/>
      <c r="H279" s="10"/>
      <c r="I279" s="10">
        <v>0</v>
      </c>
    </row>
    <row r="280" spans="1:9" s="11" customFormat="1" ht="12.75">
      <c r="A280" s="11" t="s">
        <v>1</v>
      </c>
      <c r="B280" s="11" t="s">
        <v>171</v>
      </c>
      <c r="C280" s="11" t="s">
        <v>172</v>
      </c>
      <c r="D280" s="10">
        <v>8000</v>
      </c>
      <c r="E280" s="10">
        <v>0</v>
      </c>
      <c r="F280" s="10">
        <f>F281</f>
        <v>0</v>
      </c>
      <c r="G280" s="10"/>
      <c r="H280" s="10"/>
      <c r="I280" s="10">
        <v>0</v>
      </c>
    </row>
    <row r="281" spans="1:9" s="11" customFormat="1" ht="12.75">
      <c r="A281" s="11" t="s">
        <v>1</v>
      </c>
      <c r="B281" s="11" t="s">
        <v>285</v>
      </c>
      <c r="C281" s="11" t="s">
        <v>286</v>
      </c>
      <c r="D281" s="10">
        <v>8000</v>
      </c>
      <c r="E281" s="10">
        <v>0</v>
      </c>
      <c r="F281" s="10">
        <f>F282</f>
        <v>0</v>
      </c>
      <c r="G281" s="10"/>
      <c r="H281" s="10"/>
      <c r="I281" s="10">
        <v>0</v>
      </c>
    </row>
    <row r="282" spans="1:9" ht="12.75">
      <c r="A282" t="s">
        <v>395</v>
      </c>
      <c r="B282" t="s">
        <v>288</v>
      </c>
      <c r="C282" t="s">
        <v>396</v>
      </c>
      <c r="D282" s="2">
        <v>8000</v>
      </c>
      <c r="E282" s="2">
        <v>0</v>
      </c>
      <c r="F282" s="2"/>
      <c r="G282" s="2"/>
      <c r="H282" s="2"/>
      <c r="I282" s="2">
        <v>0</v>
      </c>
    </row>
    <row r="283" spans="1:9" s="28" customFormat="1" ht="12">
      <c r="A283" s="27" t="s">
        <v>18</v>
      </c>
      <c r="B283" s="27" t="s">
        <v>91</v>
      </c>
      <c r="C283" s="27" t="s">
        <v>92</v>
      </c>
      <c r="D283" s="27">
        <v>14400</v>
      </c>
      <c r="E283" s="27">
        <v>0</v>
      </c>
      <c r="F283" s="27">
        <f>F284</f>
        <v>0</v>
      </c>
      <c r="G283" s="27"/>
      <c r="H283" s="27">
        <v>14400</v>
      </c>
      <c r="I283" s="27">
        <f>H283/D283*100</f>
        <v>100</v>
      </c>
    </row>
    <row r="284" spans="1:9" s="11" customFormat="1" ht="12.75">
      <c r="A284" s="10" t="s">
        <v>1</v>
      </c>
      <c r="B284" s="10" t="s">
        <v>150</v>
      </c>
      <c r="C284" s="10" t="s">
        <v>151</v>
      </c>
      <c r="D284" s="10">
        <v>14400</v>
      </c>
      <c r="E284" s="10">
        <v>0</v>
      </c>
      <c r="F284" s="10">
        <f>F285</f>
        <v>0</v>
      </c>
      <c r="G284" s="10"/>
      <c r="H284" s="10"/>
      <c r="I284" s="10">
        <v>0</v>
      </c>
    </row>
    <row r="285" spans="1:9" s="11" customFormat="1" ht="12.75">
      <c r="A285" s="11" t="s">
        <v>1</v>
      </c>
      <c r="B285" s="11" t="s">
        <v>152</v>
      </c>
      <c r="C285" s="11" t="s">
        <v>153</v>
      </c>
      <c r="D285" s="10">
        <v>14400</v>
      </c>
      <c r="E285" s="10">
        <v>0</v>
      </c>
      <c r="F285" s="10">
        <f>F286+F288</f>
        <v>0</v>
      </c>
      <c r="G285" s="10"/>
      <c r="H285" s="10"/>
      <c r="I285" s="10">
        <v>0</v>
      </c>
    </row>
    <row r="286" spans="1:9" s="11" customFormat="1" ht="12.75">
      <c r="A286" s="11" t="s">
        <v>1</v>
      </c>
      <c r="B286" s="11" t="s">
        <v>154</v>
      </c>
      <c r="C286" s="11" t="s">
        <v>155</v>
      </c>
      <c r="D286" s="10">
        <v>12300</v>
      </c>
      <c r="E286" s="10">
        <v>0</v>
      </c>
      <c r="F286" s="10">
        <f>F287</f>
        <v>0</v>
      </c>
      <c r="G286" s="10"/>
      <c r="H286" s="10"/>
      <c r="I286" s="10">
        <v>0</v>
      </c>
    </row>
    <row r="287" spans="1:9" ht="12.75">
      <c r="A287" t="s">
        <v>397</v>
      </c>
      <c r="B287" t="s">
        <v>157</v>
      </c>
      <c r="C287" s="12" t="s">
        <v>158</v>
      </c>
      <c r="D287" s="2">
        <v>12300</v>
      </c>
      <c r="E287" s="2">
        <v>0</v>
      </c>
      <c r="F287" s="2"/>
      <c r="G287" s="2"/>
      <c r="H287" s="2"/>
      <c r="I287" s="2">
        <v>0</v>
      </c>
    </row>
    <row r="288" spans="1:9" s="11" customFormat="1" ht="12.75">
      <c r="A288" s="11" t="s">
        <v>1</v>
      </c>
      <c r="B288" s="11" t="s">
        <v>163</v>
      </c>
      <c r="C288" s="11" t="s">
        <v>164</v>
      </c>
      <c r="D288" s="10">
        <v>2100</v>
      </c>
      <c r="E288" s="10">
        <v>0</v>
      </c>
      <c r="F288" s="10">
        <f>F289+F290</f>
        <v>0</v>
      </c>
      <c r="G288" s="10"/>
      <c r="H288" s="10"/>
      <c r="I288" s="10">
        <v>0</v>
      </c>
    </row>
    <row r="289" spans="1:9" ht="12.75">
      <c r="A289" t="s">
        <v>398</v>
      </c>
      <c r="B289" t="s">
        <v>166</v>
      </c>
      <c r="C289" t="s">
        <v>399</v>
      </c>
      <c r="D289" s="2">
        <v>1990</v>
      </c>
      <c r="E289" s="2">
        <v>0</v>
      </c>
      <c r="F289" s="2"/>
      <c r="G289" s="2"/>
      <c r="H289" s="2"/>
      <c r="I289" s="2">
        <v>0</v>
      </c>
    </row>
    <row r="290" spans="1:9" ht="12.75">
      <c r="A290" t="s">
        <v>400</v>
      </c>
      <c r="B290" t="s">
        <v>169</v>
      </c>
      <c r="C290" t="s">
        <v>401</v>
      </c>
      <c r="D290" s="2">
        <v>110</v>
      </c>
      <c r="E290" s="2">
        <v>0</v>
      </c>
      <c r="F290" s="2"/>
      <c r="G290" s="2"/>
      <c r="H290" s="2"/>
      <c r="I290" s="2">
        <v>0</v>
      </c>
    </row>
    <row r="291" spans="1:9" s="28" customFormat="1" ht="12">
      <c r="A291" s="30" t="s">
        <v>147</v>
      </c>
      <c r="B291" s="30" t="s">
        <v>402</v>
      </c>
      <c r="C291" s="30" t="s">
        <v>403</v>
      </c>
      <c r="D291" s="30">
        <v>923440</v>
      </c>
      <c r="E291" s="30">
        <v>565965.95</v>
      </c>
      <c r="F291" s="30">
        <f>F292+F342</f>
        <v>6600</v>
      </c>
      <c r="G291" s="30">
        <f>G292+G342</f>
        <v>9100</v>
      </c>
      <c r="H291" s="30">
        <f>H292+H342</f>
        <v>920940</v>
      </c>
      <c r="I291" s="30">
        <f>H291/D291*100</f>
        <v>99.72927315256</v>
      </c>
    </row>
    <row r="292" spans="1:9" s="28" customFormat="1" ht="12">
      <c r="A292" s="27" t="s">
        <v>18</v>
      </c>
      <c r="B292" s="27" t="s">
        <v>34</v>
      </c>
      <c r="C292" s="27" t="s">
        <v>35</v>
      </c>
      <c r="D292" s="27">
        <v>900000</v>
      </c>
      <c r="E292" s="27">
        <v>565965.95</v>
      </c>
      <c r="F292" s="27">
        <f>F293+F336</f>
        <v>6600</v>
      </c>
      <c r="G292" s="27">
        <f>G293+G336</f>
        <v>9100</v>
      </c>
      <c r="H292" s="27">
        <f>H293+H336</f>
        <v>897500</v>
      </c>
      <c r="I292" s="27">
        <f>H292/D292*100</f>
        <v>99.72222222222223</v>
      </c>
    </row>
    <row r="293" spans="1:9" s="11" customFormat="1" ht="12.75">
      <c r="A293" s="10" t="s">
        <v>1</v>
      </c>
      <c r="B293" s="10" t="s">
        <v>150</v>
      </c>
      <c r="C293" s="10" t="s">
        <v>151</v>
      </c>
      <c r="D293" s="10">
        <v>871000</v>
      </c>
      <c r="E293" s="10">
        <v>565326.75</v>
      </c>
      <c r="F293" s="10">
        <v>6600</v>
      </c>
      <c r="G293" s="10">
        <f>G294+G302+G329</f>
        <v>9100</v>
      </c>
      <c r="H293" s="10">
        <f>H294+H302+H329+H333</f>
        <v>868500</v>
      </c>
      <c r="I293" s="10">
        <f>H293/D293*100</f>
        <v>99.71297359357061</v>
      </c>
    </row>
    <row r="294" spans="1:9" s="11" customFormat="1" ht="12.75">
      <c r="A294" s="11" t="s">
        <v>1</v>
      </c>
      <c r="B294" s="11" t="s">
        <v>152</v>
      </c>
      <c r="C294" s="11" t="s">
        <v>153</v>
      </c>
      <c r="D294" s="10">
        <v>564000</v>
      </c>
      <c r="E294" s="10">
        <v>386325.39</v>
      </c>
      <c r="F294" s="10">
        <f>F295+F297+F299</f>
        <v>0</v>
      </c>
      <c r="G294" s="10">
        <f>G295+G297+G299</f>
        <v>0</v>
      </c>
      <c r="H294" s="10">
        <v>564000</v>
      </c>
      <c r="I294" s="10">
        <f aca="true" t="shared" si="11" ref="I294:I341">H294/D294*100</f>
        <v>100</v>
      </c>
    </row>
    <row r="295" spans="1:9" s="11" customFormat="1" ht="12.75">
      <c r="A295" s="11" t="s">
        <v>1</v>
      </c>
      <c r="B295" s="11" t="s">
        <v>154</v>
      </c>
      <c r="C295" s="11" t="s">
        <v>155</v>
      </c>
      <c r="D295" s="10">
        <v>465000</v>
      </c>
      <c r="E295" s="10">
        <v>318670.83</v>
      </c>
      <c r="F295" s="10">
        <f>F296</f>
        <v>0</v>
      </c>
      <c r="G295" s="10">
        <f>G296</f>
        <v>0</v>
      </c>
      <c r="H295" s="10">
        <v>465000</v>
      </c>
      <c r="I295" s="10">
        <f t="shared" si="11"/>
        <v>100</v>
      </c>
    </row>
    <row r="296" spans="1:9" ht="12.75">
      <c r="A296" t="s">
        <v>404</v>
      </c>
      <c r="B296" t="s">
        <v>157</v>
      </c>
      <c r="C296" t="s">
        <v>158</v>
      </c>
      <c r="D296" s="2">
        <v>465000</v>
      </c>
      <c r="E296" s="2">
        <v>318670.83</v>
      </c>
      <c r="F296" s="2"/>
      <c r="G296" s="2"/>
      <c r="H296" s="2">
        <v>465000</v>
      </c>
      <c r="I296" s="10">
        <f t="shared" si="11"/>
        <v>100</v>
      </c>
    </row>
    <row r="297" spans="1:9" s="11" customFormat="1" ht="12.75">
      <c r="A297" s="11" t="s">
        <v>1</v>
      </c>
      <c r="B297" s="11" t="s">
        <v>159</v>
      </c>
      <c r="C297" s="11" t="s">
        <v>160</v>
      </c>
      <c r="D297" s="10">
        <v>21800</v>
      </c>
      <c r="E297" s="10">
        <v>14900</v>
      </c>
      <c r="F297" s="10">
        <f>F298</f>
        <v>0</v>
      </c>
      <c r="G297" s="10">
        <f>G298</f>
        <v>0</v>
      </c>
      <c r="H297" s="10">
        <v>21800</v>
      </c>
      <c r="I297" s="10">
        <f t="shared" si="11"/>
        <v>100</v>
      </c>
    </row>
    <row r="298" spans="1:9" ht="12.75">
      <c r="A298" t="s">
        <v>405</v>
      </c>
      <c r="B298" t="s">
        <v>162</v>
      </c>
      <c r="C298" t="s">
        <v>160</v>
      </c>
      <c r="D298" s="2">
        <v>21800</v>
      </c>
      <c r="E298" s="2">
        <v>14900</v>
      </c>
      <c r="F298" s="2"/>
      <c r="G298" s="2"/>
      <c r="H298" s="2">
        <v>21800</v>
      </c>
      <c r="I298" s="10">
        <f t="shared" si="11"/>
        <v>100</v>
      </c>
    </row>
    <row r="299" spans="1:9" s="11" customFormat="1" ht="12.75">
      <c r="A299" s="11" t="s">
        <v>1</v>
      </c>
      <c r="B299" s="11" t="s">
        <v>163</v>
      </c>
      <c r="C299" s="11" t="s">
        <v>164</v>
      </c>
      <c r="D299" s="10">
        <v>77200</v>
      </c>
      <c r="E299" s="10">
        <v>52754.56</v>
      </c>
      <c r="F299" s="10">
        <f>F300+F301</f>
        <v>0</v>
      </c>
      <c r="G299" s="10">
        <f>G300+G301</f>
        <v>0</v>
      </c>
      <c r="H299" s="10">
        <v>77200</v>
      </c>
      <c r="I299" s="10">
        <f t="shared" si="11"/>
        <v>100</v>
      </c>
    </row>
    <row r="300" spans="1:9" ht="12.75">
      <c r="A300" t="s">
        <v>406</v>
      </c>
      <c r="B300" t="s">
        <v>166</v>
      </c>
      <c r="C300" t="s">
        <v>167</v>
      </c>
      <c r="D300" s="2">
        <v>76500</v>
      </c>
      <c r="E300" s="2">
        <v>52134.17</v>
      </c>
      <c r="F300" s="2"/>
      <c r="G300" s="2"/>
      <c r="H300" s="2">
        <v>76500</v>
      </c>
      <c r="I300" s="10">
        <f t="shared" si="11"/>
        <v>100</v>
      </c>
    </row>
    <row r="301" spans="1:9" ht="12.75">
      <c r="A301" t="s">
        <v>407</v>
      </c>
      <c r="B301" t="s">
        <v>169</v>
      </c>
      <c r="C301" s="12" t="s">
        <v>170</v>
      </c>
      <c r="D301" s="2">
        <v>700</v>
      </c>
      <c r="E301" s="2">
        <v>620.39</v>
      </c>
      <c r="F301" s="2"/>
      <c r="G301" s="2"/>
      <c r="H301" s="2">
        <v>700</v>
      </c>
      <c r="I301" s="10">
        <f t="shared" si="11"/>
        <v>100</v>
      </c>
    </row>
    <row r="302" spans="1:9" s="11" customFormat="1" ht="12.75">
      <c r="A302" s="11" t="s">
        <v>1</v>
      </c>
      <c r="B302" s="11" t="s">
        <v>171</v>
      </c>
      <c r="C302" s="11" t="s">
        <v>172</v>
      </c>
      <c r="D302" s="10">
        <v>291800</v>
      </c>
      <c r="E302" s="10">
        <v>172331.92</v>
      </c>
      <c r="F302" s="10">
        <f>F303+F308+F314+F324</f>
        <v>5000</v>
      </c>
      <c r="G302" s="10">
        <f>G303+G308+G314+G324</f>
        <v>9100</v>
      </c>
      <c r="H302" s="10">
        <f>H303+H308+H314+H324</f>
        <v>287700</v>
      </c>
      <c r="I302" s="10">
        <f t="shared" si="11"/>
        <v>98.59492803289925</v>
      </c>
    </row>
    <row r="303" spans="1:9" s="11" customFormat="1" ht="12.75">
      <c r="A303" s="11" t="s">
        <v>1</v>
      </c>
      <c r="B303" s="11" t="s">
        <v>173</v>
      </c>
      <c r="C303" s="11" t="s">
        <v>174</v>
      </c>
      <c r="D303" s="10">
        <v>38000</v>
      </c>
      <c r="E303" s="10">
        <v>24082.4</v>
      </c>
      <c r="F303" s="10">
        <f>F304+F305+F306+F307</f>
        <v>1000</v>
      </c>
      <c r="G303" s="10">
        <f>G304+G305+G306+G307</f>
        <v>2500</v>
      </c>
      <c r="H303" s="10">
        <f>H304+H305+H306+H307</f>
        <v>36500</v>
      </c>
      <c r="I303" s="10">
        <f t="shared" si="11"/>
        <v>96.05263157894737</v>
      </c>
    </row>
    <row r="304" spans="1:9" ht="12.75">
      <c r="A304" t="s">
        <v>408</v>
      </c>
      <c r="B304" t="s">
        <v>201</v>
      </c>
      <c r="C304" t="s">
        <v>202</v>
      </c>
      <c r="D304" s="2">
        <v>4000</v>
      </c>
      <c r="E304" s="2">
        <v>1595</v>
      </c>
      <c r="F304" s="2"/>
      <c r="G304" s="2">
        <v>2000</v>
      </c>
      <c r="H304" s="2">
        <f>D304-G304</f>
        <v>2000</v>
      </c>
      <c r="I304" s="10">
        <f t="shared" si="11"/>
        <v>50</v>
      </c>
    </row>
    <row r="305" spans="1:9" ht="12.75">
      <c r="A305" t="s">
        <v>409</v>
      </c>
      <c r="B305" t="s">
        <v>176</v>
      </c>
      <c r="C305" t="s">
        <v>177</v>
      </c>
      <c r="D305" s="2">
        <v>32000</v>
      </c>
      <c r="E305" s="2">
        <v>21437.4</v>
      </c>
      <c r="F305" s="2">
        <v>1000</v>
      </c>
      <c r="G305" s="2"/>
      <c r="H305" s="2">
        <v>33000</v>
      </c>
      <c r="I305" s="10">
        <f t="shared" si="11"/>
        <v>103.125</v>
      </c>
    </row>
    <row r="306" spans="1:9" ht="12.75">
      <c r="A306" t="s">
        <v>410</v>
      </c>
      <c r="B306" t="s">
        <v>205</v>
      </c>
      <c r="C306" t="s">
        <v>206</v>
      </c>
      <c r="D306" s="2">
        <v>1000</v>
      </c>
      <c r="E306" s="2">
        <v>160</v>
      </c>
      <c r="F306" s="2"/>
      <c r="G306" s="2">
        <v>500</v>
      </c>
      <c r="H306" s="2">
        <f>D306-G306</f>
        <v>500</v>
      </c>
      <c r="I306" s="10">
        <f t="shared" si="11"/>
        <v>50</v>
      </c>
    </row>
    <row r="307" spans="1:9" ht="12.75">
      <c r="A307" t="s">
        <v>411</v>
      </c>
      <c r="B307" t="s">
        <v>208</v>
      </c>
      <c r="C307" t="s">
        <v>209</v>
      </c>
      <c r="D307" s="2">
        <v>1000</v>
      </c>
      <c r="E307" s="2">
        <v>890</v>
      </c>
      <c r="F307" s="2"/>
      <c r="G307" s="2"/>
      <c r="H307" s="2">
        <v>1000</v>
      </c>
      <c r="I307" s="10">
        <f t="shared" si="11"/>
        <v>100</v>
      </c>
    </row>
    <row r="308" spans="1:9" s="11" customFormat="1" ht="12.75">
      <c r="A308" s="11" t="s">
        <v>1</v>
      </c>
      <c r="B308" s="11" t="s">
        <v>178</v>
      </c>
      <c r="C308" s="11" t="s">
        <v>179</v>
      </c>
      <c r="D308" s="10">
        <v>79800</v>
      </c>
      <c r="E308" s="10">
        <v>45112.48</v>
      </c>
      <c r="F308" s="10">
        <f>F309+F310+F311+F312+F313</f>
        <v>1500</v>
      </c>
      <c r="G308" s="10">
        <f>G309+G310+G311+G312+G313</f>
        <v>3100</v>
      </c>
      <c r="H308" s="10">
        <f>H309+H310+H311+H312+H313</f>
        <v>78200</v>
      </c>
      <c r="I308" s="10">
        <f t="shared" si="11"/>
        <v>97.99498746867168</v>
      </c>
    </row>
    <row r="309" spans="1:9" ht="12.75">
      <c r="A309" t="s">
        <v>412</v>
      </c>
      <c r="B309" t="s">
        <v>211</v>
      </c>
      <c r="C309" t="s">
        <v>212</v>
      </c>
      <c r="D309" s="2">
        <v>6000</v>
      </c>
      <c r="E309" s="2">
        <v>1675.21</v>
      </c>
      <c r="F309" s="2"/>
      <c r="G309" s="2">
        <v>3100</v>
      </c>
      <c r="H309" s="2">
        <f>D309-G309</f>
        <v>2900</v>
      </c>
      <c r="I309" s="10">
        <f t="shared" si="11"/>
        <v>48.333333333333336</v>
      </c>
    </row>
    <row r="310" spans="1:9" ht="12.75">
      <c r="A310" t="s">
        <v>413</v>
      </c>
      <c r="B310" t="s">
        <v>181</v>
      </c>
      <c r="C310" t="s">
        <v>414</v>
      </c>
      <c r="D310" s="2">
        <v>64800</v>
      </c>
      <c r="E310" s="2">
        <v>38082.72</v>
      </c>
      <c r="F310" s="2"/>
      <c r="G310" s="2"/>
      <c r="H310" s="2">
        <v>64800</v>
      </c>
      <c r="I310" s="10">
        <f t="shared" si="11"/>
        <v>100</v>
      </c>
    </row>
    <row r="311" spans="1:9" ht="12.75">
      <c r="A311" t="s">
        <v>415</v>
      </c>
      <c r="B311" t="s">
        <v>181</v>
      </c>
      <c r="C311" t="s">
        <v>182</v>
      </c>
      <c r="D311" s="2">
        <v>5000</v>
      </c>
      <c r="E311" s="2">
        <v>3719.3</v>
      </c>
      <c r="F311" s="2">
        <v>1500</v>
      </c>
      <c r="G311" s="2"/>
      <c r="H311" s="2">
        <v>6500</v>
      </c>
      <c r="I311" s="10">
        <f t="shared" si="11"/>
        <v>130</v>
      </c>
    </row>
    <row r="312" spans="1:9" ht="12.75">
      <c r="A312" t="s">
        <v>416</v>
      </c>
      <c r="B312" t="s">
        <v>184</v>
      </c>
      <c r="C312" t="s">
        <v>215</v>
      </c>
      <c r="D312" s="2">
        <v>2000</v>
      </c>
      <c r="E312" s="2">
        <v>1184.32</v>
      </c>
      <c r="F312" s="2"/>
      <c r="G312" s="2"/>
      <c r="H312" s="2">
        <v>2000</v>
      </c>
      <c r="I312" s="10">
        <f t="shared" si="11"/>
        <v>100</v>
      </c>
    </row>
    <row r="313" spans="1:9" ht="12.75">
      <c r="A313" t="s">
        <v>417</v>
      </c>
      <c r="B313" t="s">
        <v>217</v>
      </c>
      <c r="C313" t="s">
        <v>218</v>
      </c>
      <c r="D313" s="2">
        <v>2000</v>
      </c>
      <c r="E313" s="2">
        <v>450.93</v>
      </c>
      <c r="F313" s="2"/>
      <c r="G313" s="2"/>
      <c r="H313" s="2">
        <v>2000</v>
      </c>
      <c r="I313" s="10">
        <f t="shared" si="11"/>
        <v>100</v>
      </c>
    </row>
    <row r="314" spans="1:9" s="11" customFormat="1" ht="12.75">
      <c r="A314" s="11" t="s">
        <v>1</v>
      </c>
      <c r="B314" s="11" t="s">
        <v>186</v>
      </c>
      <c r="C314" s="11" t="s">
        <v>187</v>
      </c>
      <c r="D314" s="10">
        <v>166000</v>
      </c>
      <c r="E314" s="10">
        <v>98832.54</v>
      </c>
      <c r="F314" s="10">
        <f>F315+F316+F317+F318+F319+F320+F321+F322+F323</f>
        <v>2000</v>
      </c>
      <c r="G314" s="10">
        <f>G315+G316+G317+G318+G319+G320+G321+G322+G323</f>
        <v>2500</v>
      </c>
      <c r="H314" s="10">
        <f>H315+H316+H317+H318+H319+H320+H321+H322+H323</f>
        <v>165500</v>
      </c>
      <c r="I314" s="10">
        <f t="shared" si="11"/>
        <v>99.69879518072288</v>
      </c>
    </row>
    <row r="315" spans="1:9" ht="12.75">
      <c r="A315" t="s">
        <v>418</v>
      </c>
      <c r="B315" t="s">
        <v>220</v>
      </c>
      <c r="C315" t="s">
        <v>221</v>
      </c>
      <c r="D315" s="2">
        <v>14000</v>
      </c>
      <c r="E315" s="2">
        <v>8942.16</v>
      </c>
      <c r="F315" s="2"/>
      <c r="G315" s="2"/>
      <c r="H315" s="2">
        <v>14000</v>
      </c>
      <c r="I315" s="10">
        <f t="shared" si="11"/>
        <v>100</v>
      </c>
    </row>
    <row r="316" spans="1:9" ht="12.75">
      <c r="A316" t="s">
        <v>419</v>
      </c>
      <c r="B316" t="s">
        <v>189</v>
      </c>
      <c r="C316" t="s">
        <v>190</v>
      </c>
      <c r="D316" s="2">
        <v>2000</v>
      </c>
      <c r="E316" s="2">
        <v>588</v>
      </c>
      <c r="F316" s="2"/>
      <c r="G316" s="2">
        <v>1000</v>
      </c>
      <c r="H316" s="2">
        <v>1000</v>
      </c>
      <c r="I316" s="10">
        <f t="shared" si="11"/>
        <v>50</v>
      </c>
    </row>
    <row r="317" spans="1:9" ht="12.75">
      <c r="A317" t="s">
        <v>420</v>
      </c>
      <c r="B317" t="s">
        <v>224</v>
      </c>
      <c r="C317" t="s">
        <v>225</v>
      </c>
      <c r="D317" s="2">
        <v>2000</v>
      </c>
      <c r="E317" s="2">
        <v>650</v>
      </c>
      <c r="F317" s="2"/>
      <c r="G317" s="2"/>
      <c r="H317" s="2">
        <v>2000</v>
      </c>
      <c r="I317" s="10">
        <f t="shared" si="11"/>
        <v>100</v>
      </c>
    </row>
    <row r="318" spans="1:9" ht="12.75">
      <c r="A318" t="s">
        <v>421</v>
      </c>
      <c r="B318" t="s">
        <v>192</v>
      </c>
      <c r="C318" t="s">
        <v>193</v>
      </c>
      <c r="D318" s="2">
        <v>2000</v>
      </c>
      <c r="E318" s="2">
        <v>1270.45</v>
      </c>
      <c r="F318" s="2"/>
      <c r="G318" s="2"/>
      <c r="H318" s="2">
        <v>2000</v>
      </c>
      <c r="I318" s="10">
        <f t="shared" si="11"/>
        <v>100</v>
      </c>
    </row>
    <row r="319" spans="1:9" ht="12.75">
      <c r="A319" t="s">
        <v>422</v>
      </c>
      <c r="B319" t="s">
        <v>341</v>
      </c>
      <c r="C319" t="s">
        <v>342</v>
      </c>
      <c r="D319" s="2">
        <v>135000</v>
      </c>
      <c r="E319" s="2">
        <v>83490</v>
      </c>
      <c r="F319" s="15"/>
      <c r="G319" s="15"/>
      <c r="H319" s="2">
        <v>135000</v>
      </c>
      <c r="I319" s="10">
        <f t="shared" si="11"/>
        <v>100</v>
      </c>
    </row>
    <row r="320" spans="1:9" ht="12.75">
      <c r="A320" t="s">
        <v>423</v>
      </c>
      <c r="B320" t="s">
        <v>424</v>
      </c>
      <c r="C320" t="s">
        <v>425</v>
      </c>
      <c r="D320" s="2">
        <v>3000</v>
      </c>
      <c r="E320" s="2">
        <v>0</v>
      </c>
      <c r="F320" s="2"/>
      <c r="G320" s="2"/>
      <c r="H320" s="2">
        <v>3000</v>
      </c>
      <c r="I320" s="10">
        <f t="shared" si="11"/>
        <v>100</v>
      </c>
    </row>
    <row r="321" spans="1:9" ht="12.75">
      <c r="A321" t="s">
        <v>426</v>
      </c>
      <c r="B321" t="s">
        <v>195</v>
      </c>
      <c r="C321" t="s">
        <v>196</v>
      </c>
      <c r="D321" s="2">
        <v>2000</v>
      </c>
      <c r="E321" s="2">
        <v>0</v>
      </c>
      <c r="F321" s="2"/>
      <c r="G321" s="2">
        <v>1000</v>
      </c>
      <c r="H321" s="2">
        <v>1000</v>
      </c>
      <c r="I321" s="10">
        <f t="shared" si="11"/>
        <v>50</v>
      </c>
    </row>
    <row r="322" spans="1:9" ht="12.75">
      <c r="A322" t="s">
        <v>427</v>
      </c>
      <c r="B322" t="s">
        <v>229</v>
      </c>
      <c r="C322" t="s">
        <v>230</v>
      </c>
      <c r="D322" s="2">
        <v>3000</v>
      </c>
      <c r="E322" s="2">
        <v>2393.14</v>
      </c>
      <c r="F322" s="2">
        <v>2000</v>
      </c>
      <c r="G322" s="2"/>
      <c r="H322" s="2">
        <v>5000</v>
      </c>
      <c r="I322" s="10">
        <f t="shared" si="11"/>
        <v>166.66666666666669</v>
      </c>
    </row>
    <row r="323" spans="1:9" ht="12.75">
      <c r="A323" t="s">
        <v>428</v>
      </c>
      <c r="B323" t="s">
        <v>198</v>
      </c>
      <c r="C323" t="s">
        <v>199</v>
      </c>
      <c r="D323" s="2">
        <v>3000</v>
      </c>
      <c r="E323" s="2">
        <v>1498.79</v>
      </c>
      <c r="F323" s="2"/>
      <c r="G323" s="2">
        <v>500</v>
      </c>
      <c r="H323" s="2">
        <f>D323-G323</f>
        <v>2500</v>
      </c>
      <c r="I323" s="10">
        <f t="shared" si="11"/>
        <v>83.33333333333334</v>
      </c>
    </row>
    <row r="324" spans="1:9" s="11" customFormat="1" ht="12.75">
      <c r="A324" s="11" t="s">
        <v>1</v>
      </c>
      <c r="B324" s="11" t="s">
        <v>232</v>
      </c>
      <c r="C324" s="11" t="s">
        <v>233</v>
      </c>
      <c r="D324" s="10">
        <v>8000</v>
      </c>
      <c r="E324" s="10">
        <v>4304.5</v>
      </c>
      <c r="F324" s="10">
        <f>F325+F326+F327+F328</f>
        <v>500</v>
      </c>
      <c r="G324" s="10">
        <f>G325+G326+G327+G328</f>
        <v>1000</v>
      </c>
      <c r="H324" s="10">
        <v>7500</v>
      </c>
      <c r="I324" s="10">
        <f t="shared" si="11"/>
        <v>93.75</v>
      </c>
    </row>
    <row r="325" spans="1:9" ht="12.75">
      <c r="A325" t="s">
        <v>429</v>
      </c>
      <c r="B325" t="s">
        <v>235</v>
      </c>
      <c r="C325" t="s">
        <v>236</v>
      </c>
      <c r="D325" s="2">
        <v>5000</v>
      </c>
      <c r="E325" s="2">
        <v>4076.17</v>
      </c>
      <c r="F325" s="2">
        <v>500</v>
      </c>
      <c r="G325" s="2"/>
      <c r="H325" s="2">
        <v>5500</v>
      </c>
      <c r="I325" s="10">
        <f t="shared" si="11"/>
        <v>110.00000000000001</v>
      </c>
    </row>
    <row r="326" spans="1:9" ht="12.75">
      <c r="A326" t="s">
        <v>430</v>
      </c>
      <c r="B326" t="s">
        <v>238</v>
      </c>
      <c r="C326" t="s">
        <v>239</v>
      </c>
      <c r="D326" s="2">
        <v>1000</v>
      </c>
      <c r="E326" s="2">
        <v>150.66</v>
      </c>
      <c r="F326" s="2"/>
      <c r="G326" s="2">
        <v>500</v>
      </c>
      <c r="H326" s="2">
        <v>500</v>
      </c>
      <c r="I326" s="10">
        <f t="shared" si="11"/>
        <v>50</v>
      </c>
    </row>
    <row r="327" spans="1:9" ht="12.75">
      <c r="A327" t="s">
        <v>431</v>
      </c>
      <c r="B327" t="s">
        <v>313</v>
      </c>
      <c r="C327" t="s">
        <v>432</v>
      </c>
      <c r="D327" s="2">
        <v>1000</v>
      </c>
      <c r="E327" s="2">
        <v>54</v>
      </c>
      <c r="F327" s="2"/>
      <c r="G327" s="2"/>
      <c r="H327" s="2">
        <v>1000</v>
      </c>
      <c r="I327" s="10">
        <f t="shared" si="11"/>
        <v>100</v>
      </c>
    </row>
    <row r="328" spans="1:9" ht="12.75">
      <c r="A328" t="s">
        <v>433</v>
      </c>
      <c r="B328" t="s">
        <v>244</v>
      </c>
      <c r="C328" t="s">
        <v>233</v>
      </c>
      <c r="D328" s="2">
        <v>1000</v>
      </c>
      <c r="E328" s="2">
        <v>23.67</v>
      </c>
      <c r="F328" s="2"/>
      <c r="G328" s="2">
        <v>500</v>
      </c>
      <c r="H328" s="2">
        <v>500</v>
      </c>
      <c r="I328" s="10">
        <f t="shared" si="11"/>
        <v>50</v>
      </c>
    </row>
    <row r="329" spans="1:9" s="11" customFormat="1" ht="12.75">
      <c r="A329" s="11" t="s">
        <v>1</v>
      </c>
      <c r="B329" s="11" t="s">
        <v>245</v>
      </c>
      <c r="C329" s="11" t="s">
        <v>246</v>
      </c>
      <c r="D329" s="10">
        <v>15200</v>
      </c>
      <c r="E329" s="10">
        <v>6669.44</v>
      </c>
      <c r="F329" s="10">
        <v>0</v>
      </c>
      <c r="G329" s="10">
        <v>0</v>
      </c>
      <c r="H329" s="10">
        <v>15200</v>
      </c>
      <c r="I329" s="10">
        <f t="shared" si="11"/>
        <v>100</v>
      </c>
    </row>
    <row r="330" spans="1:9" s="11" customFormat="1" ht="12.75">
      <c r="A330" s="11" t="s">
        <v>1</v>
      </c>
      <c r="B330" s="11" t="s">
        <v>247</v>
      </c>
      <c r="C330" s="11" t="s">
        <v>248</v>
      </c>
      <c r="D330" s="10">
        <v>15200</v>
      </c>
      <c r="E330" s="10">
        <v>6669.44</v>
      </c>
      <c r="F330" s="10"/>
      <c r="G330" s="10"/>
      <c r="H330" s="10">
        <v>0</v>
      </c>
      <c r="I330" s="10">
        <f t="shared" si="11"/>
        <v>0</v>
      </c>
    </row>
    <row r="331" spans="1:9" ht="12.75">
      <c r="A331" t="s">
        <v>434</v>
      </c>
      <c r="B331" t="s">
        <v>250</v>
      </c>
      <c r="C331" t="s">
        <v>251</v>
      </c>
      <c r="D331" s="2">
        <v>15000</v>
      </c>
      <c r="E331" s="2">
        <v>6658.04</v>
      </c>
      <c r="F331" s="2"/>
      <c r="G331" s="2"/>
      <c r="H331" s="2">
        <v>15000</v>
      </c>
      <c r="I331" s="10">
        <f t="shared" si="11"/>
        <v>100</v>
      </c>
    </row>
    <row r="332" spans="1:9" ht="12.75">
      <c r="A332" t="s">
        <v>435</v>
      </c>
      <c r="B332" t="s">
        <v>436</v>
      </c>
      <c r="C332" t="s">
        <v>437</v>
      </c>
      <c r="D332" s="2">
        <v>200</v>
      </c>
      <c r="E332" s="2">
        <v>11.4</v>
      </c>
      <c r="F332" s="2"/>
      <c r="G332" s="2"/>
      <c r="H332" s="2">
        <v>200</v>
      </c>
      <c r="I332" s="10">
        <f t="shared" si="11"/>
        <v>100</v>
      </c>
    </row>
    <row r="333" spans="2:9" s="11" customFormat="1" ht="12" customHeight="1">
      <c r="B333" s="18">
        <v>38</v>
      </c>
      <c r="C333" s="11" t="s">
        <v>483</v>
      </c>
      <c r="D333" s="10"/>
      <c r="E333" s="10"/>
      <c r="F333" s="10">
        <v>1600</v>
      </c>
      <c r="G333" s="10"/>
      <c r="H333" s="10">
        <v>1600</v>
      </c>
      <c r="I333" s="10">
        <v>100</v>
      </c>
    </row>
    <row r="334" spans="2:9" s="11" customFormat="1" ht="12.75">
      <c r="B334" s="18">
        <v>383</v>
      </c>
      <c r="C334" s="11" t="s">
        <v>495</v>
      </c>
      <c r="D334" s="10"/>
      <c r="E334" s="10"/>
      <c r="F334" s="10">
        <v>1600</v>
      </c>
      <c r="G334" s="10"/>
      <c r="H334" s="10">
        <v>1600</v>
      </c>
      <c r="I334" s="10">
        <v>100</v>
      </c>
    </row>
    <row r="335" spans="2:9" ht="12.75">
      <c r="B335" s="17">
        <v>3835</v>
      </c>
      <c r="C335" s="12" t="s">
        <v>496</v>
      </c>
      <c r="D335" s="2"/>
      <c r="E335" s="2"/>
      <c r="F335" s="2">
        <v>1600</v>
      </c>
      <c r="G335" s="2"/>
      <c r="H335" s="2">
        <v>1600</v>
      </c>
      <c r="I335" s="10">
        <v>100</v>
      </c>
    </row>
    <row r="336" spans="1:9" s="11" customFormat="1" ht="12.75">
      <c r="A336" s="10" t="s">
        <v>1</v>
      </c>
      <c r="B336" s="10" t="s">
        <v>252</v>
      </c>
      <c r="C336" s="10" t="s">
        <v>253</v>
      </c>
      <c r="D336" s="10">
        <v>29000</v>
      </c>
      <c r="E336" s="10">
        <v>639.2</v>
      </c>
      <c r="F336" s="10"/>
      <c r="G336" s="10"/>
      <c r="H336" s="10">
        <v>29000</v>
      </c>
      <c r="I336" s="10">
        <f t="shared" si="11"/>
        <v>100</v>
      </c>
    </row>
    <row r="337" spans="1:9" s="11" customFormat="1" ht="12.75">
      <c r="A337" s="11" t="s">
        <v>1</v>
      </c>
      <c r="B337" s="11" t="s">
        <v>254</v>
      </c>
      <c r="C337" s="11" t="s">
        <v>255</v>
      </c>
      <c r="D337" s="10">
        <v>29000</v>
      </c>
      <c r="E337" s="10">
        <v>639.2</v>
      </c>
      <c r="F337" s="10"/>
      <c r="G337" s="10"/>
      <c r="H337" s="10">
        <v>29000</v>
      </c>
      <c r="I337" s="10">
        <f t="shared" si="11"/>
        <v>100</v>
      </c>
    </row>
    <row r="338" spans="1:9" s="11" customFormat="1" ht="12.75">
      <c r="A338" s="11" t="s">
        <v>1</v>
      </c>
      <c r="B338" s="11" t="s">
        <v>256</v>
      </c>
      <c r="C338" s="11" t="s">
        <v>257</v>
      </c>
      <c r="D338" s="10">
        <v>4000</v>
      </c>
      <c r="E338" s="10">
        <v>639.2</v>
      </c>
      <c r="F338" s="10"/>
      <c r="G338" s="10"/>
      <c r="H338" s="10">
        <v>4000</v>
      </c>
      <c r="I338" s="10">
        <f t="shared" si="11"/>
        <v>100</v>
      </c>
    </row>
    <row r="339" spans="1:9" ht="12.75">
      <c r="A339" t="s">
        <v>438</v>
      </c>
      <c r="B339" t="s">
        <v>259</v>
      </c>
      <c r="C339" t="s">
        <v>260</v>
      </c>
      <c r="D339" s="2">
        <v>4000</v>
      </c>
      <c r="E339" s="2">
        <v>639.2</v>
      </c>
      <c r="F339" s="2"/>
      <c r="G339" s="2"/>
      <c r="H339" s="2">
        <v>4000</v>
      </c>
      <c r="I339" s="10">
        <f t="shared" si="11"/>
        <v>100</v>
      </c>
    </row>
    <row r="340" spans="1:9" s="11" customFormat="1" ht="12.75">
      <c r="A340" s="11" t="s">
        <v>1</v>
      </c>
      <c r="B340" s="11" t="s">
        <v>439</v>
      </c>
      <c r="C340" s="11" t="s">
        <v>440</v>
      </c>
      <c r="D340" s="10">
        <v>25000</v>
      </c>
      <c r="E340" s="10">
        <v>0</v>
      </c>
      <c r="F340" s="10"/>
      <c r="G340" s="10"/>
      <c r="H340" s="10">
        <v>25000</v>
      </c>
      <c r="I340" s="10">
        <f t="shared" si="11"/>
        <v>100</v>
      </c>
    </row>
    <row r="341" spans="1:9" ht="12.75">
      <c r="A341" t="s">
        <v>441</v>
      </c>
      <c r="B341" t="s">
        <v>442</v>
      </c>
      <c r="C341" t="s">
        <v>443</v>
      </c>
      <c r="D341" s="2">
        <v>25000</v>
      </c>
      <c r="E341" s="2">
        <v>0</v>
      </c>
      <c r="F341" s="2"/>
      <c r="G341" s="2"/>
      <c r="H341" s="2">
        <v>25000</v>
      </c>
      <c r="I341" s="10">
        <f t="shared" si="11"/>
        <v>100</v>
      </c>
    </row>
    <row r="342" spans="1:9" s="28" customFormat="1" ht="12">
      <c r="A342" s="27" t="s">
        <v>18</v>
      </c>
      <c r="B342" s="27" t="s">
        <v>98</v>
      </c>
      <c r="C342" s="27" t="s">
        <v>99</v>
      </c>
      <c r="D342" s="27">
        <v>23440</v>
      </c>
      <c r="E342" s="27">
        <v>0</v>
      </c>
      <c r="F342" s="27"/>
      <c r="G342" s="27"/>
      <c r="H342" s="27">
        <v>23440</v>
      </c>
      <c r="I342" s="27">
        <f>H342/D342*100</f>
        <v>100</v>
      </c>
    </row>
    <row r="343" spans="1:9" s="11" customFormat="1" ht="12.75">
      <c r="A343" s="10" t="s">
        <v>1</v>
      </c>
      <c r="B343" s="10" t="s">
        <v>252</v>
      </c>
      <c r="C343" s="10" t="s">
        <v>253</v>
      </c>
      <c r="D343" s="10">
        <v>23440</v>
      </c>
      <c r="E343" s="10">
        <v>0</v>
      </c>
      <c r="F343" s="10"/>
      <c r="G343" s="10"/>
      <c r="H343" s="10"/>
      <c r="I343" s="10">
        <v>0</v>
      </c>
    </row>
    <row r="344" spans="1:9" s="11" customFormat="1" ht="12.75">
      <c r="A344" s="11" t="s">
        <v>1</v>
      </c>
      <c r="B344" s="11" t="s">
        <v>254</v>
      </c>
      <c r="C344" s="11" t="s">
        <v>255</v>
      </c>
      <c r="D344" s="10">
        <v>23440</v>
      </c>
      <c r="E344" s="10">
        <v>0</v>
      </c>
      <c r="F344" s="10"/>
      <c r="G344" s="10"/>
      <c r="H344" s="10"/>
      <c r="I344" s="10">
        <v>0</v>
      </c>
    </row>
    <row r="345" spans="1:9" s="11" customFormat="1" ht="12.75">
      <c r="A345" s="11" t="s">
        <v>1</v>
      </c>
      <c r="B345" s="11" t="s">
        <v>439</v>
      </c>
      <c r="C345" s="11" t="s">
        <v>440</v>
      </c>
      <c r="D345" s="10">
        <v>23440</v>
      </c>
      <c r="E345" s="10">
        <v>0</v>
      </c>
      <c r="F345" s="10"/>
      <c r="G345" s="10"/>
      <c r="H345" s="10"/>
      <c r="I345" s="10">
        <v>0</v>
      </c>
    </row>
    <row r="346" spans="1:9" ht="12.75">
      <c r="A346" t="s">
        <v>444</v>
      </c>
      <c r="B346" t="s">
        <v>442</v>
      </c>
      <c r="C346" t="s">
        <v>443</v>
      </c>
      <c r="D346" s="2">
        <v>23440</v>
      </c>
      <c r="E346" s="2">
        <v>0</v>
      </c>
      <c r="F346" s="2"/>
      <c r="G346" s="2"/>
      <c r="H346" s="2"/>
      <c r="I346" s="2">
        <v>0</v>
      </c>
    </row>
    <row r="347" spans="1:9" s="28" customFormat="1" ht="12">
      <c r="A347" s="30" t="s">
        <v>445</v>
      </c>
      <c r="B347" s="30" t="s">
        <v>446</v>
      </c>
      <c r="C347" s="30" t="s">
        <v>447</v>
      </c>
      <c r="D347" s="30">
        <v>65000</v>
      </c>
      <c r="E347" s="30">
        <v>18337.62</v>
      </c>
      <c r="F347" s="30">
        <f>F348</f>
        <v>14500</v>
      </c>
      <c r="G347" s="30">
        <f>G348</f>
        <v>14500</v>
      </c>
      <c r="H347" s="30">
        <f>H348</f>
        <v>65000</v>
      </c>
      <c r="I347" s="30">
        <f>H347/D347*100</f>
        <v>100</v>
      </c>
    </row>
    <row r="348" spans="1:9" s="28" customFormat="1" ht="12">
      <c r="A348" s="27" t="s">
        <v>18</v>
      </c>
      <c r="B348" s="27" t="s">
        <v>68</v>
      </c>
      <c r="C348" s="27" t="s">
        <v>69</v>
      </c>
      <c r="D348" s="27">
        <v>65000</v>
      </c>
      <c r="E348" s="27">
        <v>18337.62</v>
      </c>
      <c r="F348" s="27">
        <f>F349+F367</f>
        <v>14500</v>
      </c>
      <c r="G348" s="27">
        <f>G349+G367</f>
        <v>14500</v>
      </c>
      <c r="H348" s="27">
        <f>H349+H367</f>
        <v>65000</v>
      </c>
      <c r="I348" s="27">
        <f>H348/D348*100</f>
        <v>100</v>
      </c>
    </row>
    <row r="349" spans="1:9" s="11" customFormat="1" ht="12.75">
      <c r="A349" s="10" t="s">
        <v>1</v>
      </c>
      <c r="B349" s="10" t="s">
        <v>150</v>
      </c>
      <c r="C349" s="10" t="s">
        <v>151</v>
      </c>
      <c r="D349" s="10">
        <v>45000</v>
      </c>
      <c r="E349" s="10">
        <v>8207.4</v>
      </c>
      <c r="F349" s="10">
        <f>F350+F355</f>
        <v>14500</v>
      </c>
      <c r="G349" s="10">
        <f>G350+G355</f>
        <v>6000</v>
      </c>
      <c r="H349" s="10">
        <f>H350+H355</f>
        <v>53500</v>
      </c>
      <c r="I349" s="10">
        <f>H349/D349*100</f>
        <v>118.88888888888889</v>
      </c>
    </row>
    <row r="350" spans="1:9" s="11" customFormat="1" ht="12.75">
      <c r="A350" s="11" t="s">
        <v>1</v>
      </c>
      <c r="B350" s="11" t="s">
        <v>152</v>
      </c>
      <c r="C350" s="11" t="s">
        <v>153</v>
      </c>
      <c r="D350" s="10">
        <v>26000</v>
      </c>
      <c r="E350" s="10">
        <v>0</v>
      </c>
      <c r="F350" s="10">
        <f>F351+F353</f>
        <v>0</v>
      </c>
      <c r="G350" s="10">
        <f>G351+G353</f>
        <v>0</v>
      </c>
      <c r="H350" s="10">
        <f>H351+H353</f>
        <v>26000</v>
      </c>
      <c r="I350" s="10">
        <f aca="true" t="shared" si="12" ref="I350:I372">H350/D350*100</f>
        <v>100</v>
      </c>
    </row>
    <row r="351" spans="1:9" s="11" customFormat="1" ht="12.75">
      <c r="A351" s="11" t="s">
        <v>1</v>
      </c>
      <c r="B351" s="11" t="s">
        <v>154</v>
      </c>
      <c r="C351" s="11" t="s">
        <v>155</v>
      </c>
      <c r="D351" s="10">
        <v>22300</v>
      </c>
      <c r="E351" s="10">
        <v>0</v>
      </c>
      <c r="F351" s="10">
        <f>F352</f>
        <v>0</v>
      </c>
      <c r="G351" s="10">
        <f>G352</f>
        <v>0</v>
      </c>
      <c r="H351" s="10">
        <v>22300</v>
      </c>
      <c r="I351" s="10">
        <f t="shared" si="12"/>
        <v>100</v>
      </c>
    </row>
    <row r="352" spans="1:9" ht="12.75">
      <c r="A352" t="s">
        <v>448</v>
      </c>
      <c r="B352" t="s">
        <v>157</v>
      </c>
      <c r="C352" t="s">
        <v>158</v>
      </c>
      <c r="D352" s="2">
        <v>22300</v>
      </c>
      <c r="E352" s="2">
        <v>0</v>
      </c>
      <c r="F352" s="2"/>
      <c r="G352" s="2"/>
      <c r="H352" s="2">
        <v>22300</v>
      </c>
      <c r="I352" s="10">
        <f t="shared" si="12"/>
        <v>100</v>
      </c>
    </row>
    <row r="353" spans="1:9" s="11" customFormat="1" ht="12.75">
      <c r="A353" s="11" t="s">
        <v>1</v>
      </c>
      <c r="B353" s="11" t="s">
        <v>163</v>
      </c>
      <c r="C353" s="11" t="s">
        <v>164</v>
      </c>
      <c r="D353" s="10">
        <v>3700</v>
      </c>
      <c r="E353" s="10">
        <v>0</v>
      </c>
      <c r="F353" s="10">
        <f>F354</f>
        <v>0</v>
      </c>
      <c r="G353" s="10">
        <f>G354</f>
        <v>0</v>
      </c>
      <c r="H353" s="10">
        <v>3700</v>
      </c>
      <c r="I353" s="10">
        <f t="shared" si="12"/>
        <v>100</v>
      </c>
    </row>
    <row r="354" spans="1:9" ht="12.75">
      <c r="A354" t="s">
        <v>449</v>
      </c>
      <c r="B354" t="s">
        <v>166</v>
      </c>
      <c r="C354" t="s">
        <v>399</v>
      </c>
      <c r="D354" s="2">
        <v>3700</v>
      </c>
      <c r="E354" s="2">
        <v>0</v>
      </c>
      <c r="F354" s="2"/>
      <c r="G354" s="2"/>
      <c r="H354" s="2">
        <v>3700</v>
      </c>
      <c r="I354" s="10">
        <f t="shared" si="12"/>
        <v>100</v>
      </c>
    </row>
    <row r="355" spans="1:9" s="11" customFormat="1" ht="12.75">
      <c r="A355" s="11" t="s">
        <v>1</v>
      </c>
      <c r="B355" s="11" t="s">
        <v>171</v>
      </c>
      <c r="C355" s="11" t="s">
        <v>172</v>
      </c>
      <c r="D355" s="10">
        <v>19000</v>
      </c>
      <c r="E355" s="10">
        <v>8207.4</v>
      </c>
      <c r="F355" s="10">
        <f>F356+F358+F360+F365</f>
        <v>14500</v>
      </c>
      <c r="G355" s="10">
        <f>G356+G358+G360+G365</f>
        <v>6000</v>
      </c>
      <c r="H355" s="10">
        <v>27500</v>
      </c>
      <c r="I355" s="10">
        <f t="shared" si="12"/>
        <v>144.73684210526315</v>
      </c>
    </row>
    <row r="356" spans="1:9" s="11" customFormat="1" ht="12.75">
      <c r="A356" s="11" t="s">
        <v>1</v>
      </c>
      <c r="B356" s="11" t="s">
        <v>173</v>
      </c>
      <c r="C356" s="11" t="s">
        <v>174</v>
      </c>
      <c r="D356" s="10">
        <v>6000</v>
      </c>
      <c r="E356" s="10">
        <v>2685.5</v>
      </c>
      <c r="F356" s="10">
        <f>F357</f>
        <v>0</v>
      </c>
      <c r="G356" s="10">
        <f>G357</f>
        <v>3000</v>
      </c>
      <c r="H356" s="10">
        <v>3000</v>
      </c>
      <c r="I356" s="10">
        <f t="shared" si="12"/>
        <v>50</v>
      </c>
    </row>
    <row r="357" spans="1:9" ht="12.75">
      <c r="A357" t="s">
        <v>450</v>
      </c>
      <c r="B357" t="s">
        <v>201</v>
      </c>
      <c r="C357" t="s">
        <v>202</v>
      </c>
      <c r="D357" s="2">
        <v>6000</v>
      </c>
      <c r="E357" s="2">
        <v>2685.5</v>
      </c>
      <c r="F357" s="2"/>
      <c r="G357" s="2">
        <v>3000</v>
      </c>
      <c r="H357" s="2">
        <v>3000</v>
      </c>
      <c r="I357" s="10">
        <f t="shared" si="12"/>
        <v>50</v>
      </c>
    </row>
    <row r="358" spans="1:9" s="11" customFormat="1" ht="12.75">
      <c r="A358" s="11" t="s">
        <v>1</v>
      </c>
      <c r="B358" s="11" t="s">
        <v>178</v>
      </c>
      <c r="C358" s="11" t="s">
        <v>179</v>
      </c>
      <c r="D358" s="10">
        <v>8000</v>
      </c>
      <c r="E358" s="10">
        <v>4181.9</v>
      </c>
      <c r="F358" s="10">
        <f>F359</f>
        <v>0</v>
      </c>
      <c r="G358" s="10">
        <f>G359</f>
        <v>3000</v>
      </c>
      <c r="H358" s="10">
        <v>5000</v>
      </c>
      <c r="I358" s="10">
        <f t="shared" si="12"/>
        <v>62.5</v>
      </c>
    </row>
    <row r="359" spans="1:9" ht="12.75">
      <c r="A359" t="s">
        <v>451</v>
      </c>
      <c r="B359" t="s">
        <v>211</v>
      </c>
      <c r="C359" t="s">
        <v>212</v>
      </c>
      <c r="D359" s="2">
        <v>8000</v>
      </c>
      <c r="E359" s="2">
        <v>4181.9</v>
      </c>
      <c r="F359" s="2"/>
      <c r="G359" s="2">
        <v>3000</v>
      </c>
      <c r="H359" s="2">
        <v>5000</v>
      </c>
      <c r="I359" s="10">
        <f t="shared" si="12"/>
        <v>62.5</v>
      </c>
    </row>
    <row r="360" spans="1:9" s="11" customFormat="1" ht="12.75">
      <c r="A360" s="11" t="s">
        <v>1</v>
      </c>
      <c r="B360" s="11" t="s">
        <v>186</v>
      </c>
      <c r="C360" s="11" t="s">
        <v>187</v>
      </c>
      <c r="D360" s="10">
        <v>4000</v>
      </c>
      <c r="E360" s="10">
        <v>340</v>
      </c>
      <c r="F360" s="10">
        <f>F361+F362+F363+F364</f>
        <v>13500</v>
      </c>
      <c r="G360" s="10">
        <f>G361+G362+G363+G364</f>
        <v>0</v>
      </c>
      <c r="H360" s="10">
        <v>17500</v>
      </c>
      <c r="I360" s="10">
        <f t="shared" si="12"/>
        <v>437.5</v>
      </c>
    </row>
    <row r="361" spans="1:9" ht="12.75">
      <c r="A361" t="s">
        <v>452</v>
      </c>
      <c r="B361" t="s">
        <v>220</v>
      </c>
      <c r="C361" t="s">
        <v>221</v>
      </c>
      <c r="D361" s="2">
        <v>1000</v>
      </c>
      <c r="E361" s="2">
        <v>0</v>
      </c>
      <c r="F361" s="2"/>
      <c r="G361" s="2"/>
      <c r="H361" s="2">
        <v>1000</v>
      </c>
      <c r="I361" s="10">
        <f t="shared" si="12"/>
        <v>100</v>
      </c>
    </row>
    <row r="362" spans="1:9" ht="12.75">
      <c r="A362" t="s">
        <v>453</v>
      </c>
      <c r="B362" t="s">
        <v>224</v>
      </c>
      <c r="C362" t="s">
        <v>225</v>
      </c>
      <c r="D362" s="2">
        <v>1000</v>
      </c>
      <c r="E362" s="2">
        <v>340</v>
      </c>
      <c r="F362" s="2"/>
      <c r="G362" s="2"/>
      <c r="H362" s="2">
        <v>1000</v>
      </c>
      <c r="I362" s="10">
        <f t="shared" si="12"/>
        <v>100</v>
      </c>
    </row>
    <row r="363" spans="2:9" ht="12.75">
      <c r="B363" s="17">
        <v>3235</v>
      </c>
      <c r="C363" s="12" t="s">
        <v>497</v>
      </c>
      <c r="D363" s="2"/>
      <c r="E363" s="2"/>
      <c r="F363" s="2">
        <v>6500</v>
      </c>
      <c r="G363" s="2"/>
      <c r="H363" s="2">
        <v>6500</v>
      </c>
      <c r="I363" s="10">
        <v>100</v>
      </c>
    </row>
    <row r="364" spans="1:9" ht="12.75">
      <c r="A364" t="s">
        <v>454</v>
      </c>
      <c r="B364" t="s">
        <v>195</v>
      </c>
      <c r="C364" t="s">
        <v>196</v>
      </c>
      <c r="D364" s="2">
        <v>2000</v>
      </c>
      <c r="E364" s="2">
        <v>0</v>
      </c>
      <c r="F364" s="2">
        <v>7000</v>
      </c>
      <c r="G364" s="2"/>
      <c r="H364" s="2">
        <v>9000</v>
      </c>
      <c r="I364" s="10">
        <f t="shared" si="12"/>
        <v>450</v>
      </c>
    </row>
    <row r="365" spans="1:9" s="11" customFormat="1" ht="12.75">
      <c r="A365" s="11" t="s">
        <v>1</v>
      </c>
      <c r="B365" s="11" t="s">
        <v>232</v>
      </c>
      <c r="C365" s="11" t="s">
        <v>233</v>
      </c>
      <c r="D365" s="10">
        <v>1000</v>
      </c>
      <c r="E365" s="10">
        <v>1000</v>
      </c>
      <c r="F365" s="10">
        <f>F366</f>
        <v>1000</v>
      </c>
      <c r="G365" s="10">
        <f>G366</f>
        <v>0</v>
      </c>
      <c r="H365" s="10">
        <v>2000</v>
      </c>
      <c r="I365" s="10">
        <f t="shared" si="12"/>
        <v>200</v>
      </c>
    </row>
    <row r="366" spans="1:9" ht="12.75">
      <c r="A366" t="s">
        <v>455</v>
      </c>
      <c r="B366" t="s">
        <v>238</v>
      </c>
      <c r="C366" t="s">
        <v>239</v>
      </c>
      <c r="D366" s="2">
        <v>1000</v>
      </c>
      <c r="E366" s="2">
        <v>1000</v>
      </c>
      <c r="F366" s="2">
        <v>1000</v>
      </c>
      <c r="G366" s="2"/>
      <c r="H366" s="2">
        <v>2000</v>
      </c>
      <c r="I366" s="10">
        <f t="shared" si="12"/>
        <v>200</v>
      </c>
    </row>
    <row r="367" spans="1:9" s="11" customFormat="1" ht="12.75">
      <c r="A367" s="10" t="s">
        <v>1</v>
      </c>
      <c r="B367" s="10" t="s">
        <v>252</v>
      </c>
      <c r="C367" s="10" t="s">
        <v>253</v>
      </c>
      <c r="D367" s="10">
        <v>20000</v>
      </c>
      <c r="E367" s="10">
        <v>10130.22</v>
      </c>
      <c r="F367" s="10">
        <f>F368</f>
        <v>0</v>
      </c>
      <c r="G367" s="10">
        <f>G368</f>
        <v>8500</v>
      </c>
      <c r="H367" s="10">
        <v>11500</v>
      </c>
      <c r="I367" s="10">
        <f t="shared" si="12"/>
        <v>57.49999999999999</v>
      </c>
    </row>
    <row r="368" spans="1:9" s="11" customFormat="1" ht="12.75">
      <c r="A368" s="11" t="s">
        <v>1</v>
      </c>
      <c r="B368" s="11" t="s">
        <v>254</v>
      </c>
      <c r="C368" s="11" t="s">
        <v>255</v>
      </c>
      <c r="D368" s="10">
        <v>20000</v>
      </c>
      <c r="E368" s="10">
        <v>10130.22</v>
      </c>
      <c r="F368" s="10">
        <f>F369+F371</f>
        <v>0</v>
      </c>
      <c r="G368" s="10">
        <f>G369+G371</f>
        <v>8500</v>
      </c>
      <c r="H368" s="10">
        <v>11500</v>
      </c>
      <c r="I368" s="10">
        <f t="shared" si="12"/>
        <v>57.49999999999999</v>
      </c>
    </row>
    <row r="369" spans="1:9" s="11" customFormat="1" ht="12.75">
      <c r="A369" s="11" t="s">
        <v>1</v>
      </c>
      <c r="B369" s="11" t="s">
        <v>256</v>
      </c>
      <c r="C369" s="11" t="s">
        <v>257</v>
      </c>
      <c r="D369" s="10">
        <v>7900</v>
      </c>
      <c r="E369" s="10">
        <v>3701.6</v>
      </c>
      <c r="F369" s="10">
        <f>F370</f>
        <v>0</v>
      </c>
      <c r="G369" s="10">
        <f>G370</f>
        <v>0</v>
      </c>
      <c r="H369" s="10">
        <v>7900</v>
      </c>
      <c r="I369" s="10">
        <f t="shared" si="12"/>
        <v>100</v>
      </c>
    </row>
    <row r="370" spans="1:9" ht="12.75">
      <c r="A370" t="s">
        <v>456</v>
      </c>
      <c r="B370" t="s">
        <v>359</v>
      </c>
      <c r="C370" t="s">
        <v>360</v>
      </c>
      <c r="D370" s="2">
        <v>7900</v>
      </c>
      <c r="E370" s="2">
        <v>3701.6</v>
      </c>
      <c r="F370" s="2"/>
      <c r="G370" s="2"/>
      <c r="H370" s="2">
        <v>7900</v>
      </c>
      <c r="I370" s="10">
        <f t="shared" si="12"/>
        <v>100</v>
      </c>
    </row>
    <row r="371" spans="1:9" s="11" customFormat="1" ht="12.75">
      <c r="A371" s="11" t="s">
        <v>1</v>
      </c>
      <c r="B371" s="11" t="s">
        <v>361</v>
      </c>
      <c r="C371" s="11" t="s">
        <v>362</v>
      </c>
      <c r="D371" s="10">
        <v>12100</v>
      </c>
      <c r="E371" s="10">
        <v>6428.62</v>
      </c>
      <c r="F371" s="10">
        <f>F372</f>
        <v>0</v>
      </c>
      <c r="G371" s="10">
        <f>G372</f>
        <v>8500</v>
      </c>
      <c r="H371" s="10">
        <v>3600</v>
      </c>
      <c r="I371" s="10">
        <f t="shared" si="12"/>
        <v>29.75206611570248</v>
      </c>
    </row>
    <row r="372" spans="1:9" ht="12.75">
      <c r="A372" t="s">
        <v>457</v>
      </c>
      <c r="B372" t="s">
        <v>364</v>
      </c>
      <c r="C372" t="s">
        <v>365</v>
      </c>
      <c r="D372" s="2">
        <v>12100</v>
      </c>
      <c r="E372" s="2">
        <v>6428.62</v>
      </c>
      <c r="F372" s="2"/>
      <c r="G372" s="2">
        <v>8500</v>
      </c>
      <c r="H372" s="2">
        <v>3600</v>
      </c>
      <c r="I372" s="10">
        <f t="shared" si="12"/>
        <v>29.75206611570248</v>
      </c>
    </row>
    <row r="373" spans="1:9" s="28" customFormat="1" ht="12">
      <c r="A373" s="30" t="s">
        <v>445</v>
      </c>
      <c r="B373" s="30" t="s">
        <v>458</v>
      </c>
      <c r="C373" s="30" t="s">
        <v>459</v>
      </c>
      <c r="D373" s="30">
        <v>61042</v>
      </c>
      <c r="E373" s="30">
        <v>54280.59</v>
      </c>
      <c r="F373" s="30">
        <f>F374</f>
        <v>0</v>
      </c>
      <c r="G373" s="30"/>
      <c r="H373" s="30">
        <v>61042</v>
      </c>
      <c r="I373" s="30">
        <f>H373/D373*100</f>
        <v>100</v>
      </c>
    </row>
    <row r="374" spans="1:9" s="28" customFormat="1" ht="12">
      <c r="A374" s="27" t="s">
        <v>18</v>
      </c>
      <c r="B374" s="27" t="s">
        <v>34</v>
      </c>
      <c r="C374" s="27" t="s">
        <v>35</v>
      </c>
      <c r="D374" s="27">
        <v>61042</v>
      </c>
      <c r="E374" s="27">
        <v>54280.59</v>
      </c>
      <c r="F374" s="27">
        <f>F375</f>
        <v>0</v>
      </c>
      <c r="G374" s="27"/>
      <c r="H374" s="27">
        <f>D374</f>
        <v>61042</v>
      </c>
      <c r="I374" s="27">
        <f>H374/D374*100</f>
        <v>100</v>
      </c>
    </row>
    <row r="375" spans="1:9" s="1" customFormat="1" ht="12.75">
      <c r="A375" s="23" t="s">
        <v>1</v>
      </c>
      <c r="B375" s="23" t="s">
        <v>150</v>
      </c>
      <c r="C375" s="23" t="s">
        <v>151</v>
      </c>
      <c r="D375" s="23">
        <v>61042</v>
      </c>
      <c r="E375" s="23">
        <v>54280.59</v>
      </c>
      <c r="F375" s="23">
        <f>F376</f>
        <v>0</v>
      </c>
      <c r="G375" s="23"/>
      <c r="H375" s="23"/>
      <c r="I375" s="23">
        <v>0</v>
      </c>
    </row>
    <row r="376" spans="1:9" s="1" customFormat="1" ht="12.75">
      <c r="A376" s="1" t="s">
        <v>1</v>
      </c>
      <c r="B376" s="1" t="s">
        <v>152</v>
      </c>
      <c r="C376" s="1" t="s">
        <v>153</v>
      </c>
      <c r="D376" s="23">
        <v>9350</v>
      </c>
      <c r="E376" s="23">
        <v>9350</v>
      </c>
      <c r="F376" s="23">
        <v>0</v>
      </c>
      <c r="G376" s="23"/>
      <c r="H376" s="23"/>
      <c r="I376" s="23">
        <v>0</v>
      </c>
    </row>
    <row r="377" spans="1:9" s="1" customFormat="1" ht="12.75">
      <c r="A377" s="1" t="s">
        <v>1</v>
      </c>
      <c r="B377" s="1" t="s">
        <v>154</v>
      </c>
      <c r="C377" s="1" t="s">
        <v>155</v>
      </c>
      <c r="D377" s="23">
        <v>8000</v>
      </c>
      <c r="E377" s="23">
        <v>8000</v>
      </c>
      <c r="F377" s="23">
        <v>0</v>
      </c>
      <c r="G377" s="23"/>
      <c r="H377" s="23"/>
      <c r="I377" s="23">
        <v>0</v>
      </c>
    </row>
    <row r="378" spans="1:9" ht="12.75">
      <c r="A378" t="s">
        <v>460</v>
      </c>
      <c r="B378" t="s">
        <v>157</v>
      </c>
      <c r="C378" t="s">
        <v>158</v>
      </c>
      <c r="D378" s="2">
        <v>8000</v>
      </c>
      <c r="E378" s="2">
        <v>8000</v>
      </c>
      <c r="F378" s="2">
        <v>0</v>
      </c>
      <c r="G378" s="2"/>
      <c r="H378" s="2"/>
      <c r="I378" s="2">
        <v>0</v>
      </c>
    </row>
    <row r="379" spans="1:9" s="1" customFormat="1" ht="12.75">
      <c r="A379" s="1" t="s">
        <v>1</v>
      </c>
      <c r="B379" s="1" t="s">
        <v>163</v>
      </c>
      <c r="C379" s="1" t="s">
        <v>164</v>
      </c>
      <c r="D379" s="23">
        <v>1350</v>
      </c>
      <c r="E379" s="23">
        <v>1350</v>
      </c>
      <c r="F379" s="23">
        <v>0</v>
      </c>
      <c r="G379" s="23"/>
      <c r="H379" s="23"/>
      <c r="I379" s="23">
        <v>0</v>
      </c>
    </row>
    <row r="380" spans="1:9" ht="12.75">
      <c r="A380" t="s">
        <v>461</v>
      </c>
      <c r="B380" t="s">
        <v>166</v>
      </c>
      <c r="C380" t="s">
        <v>399</v>
      </c>
      <c r="D380" s="2">
        <v>1350</v>
      </c>
      <c r="E380" s="2">
        <v>1350</v>
      </c>
      <c r="F380" s="2">
        <v>0</v>
      </c>
      <c r="G380" s="2"/>
      <c r="H380" s="2"/>
      <c r="I380" s="2">
        <v>0</v>
      </c>
    </row>
    <row r="381" spans="1:9" s="1" customFormat="1" ht="12.75">
      <c r="A381" s="1" t="s">
        <v>1</v>
      </c>
      <c r="B381" s="1" t="s">
        <v>171</v>
      </c>
      <c r="C381" s="1" t="s">
        <v>172</v>
      </c>
      <c r="D381" s="23">
        <v>51692</v>
      </c>
      <c r="E381" s="23">
        <v>44930.59</v>
      </c>
      <c r="F381" s="23">
        <v>0</v>
      </c>
      <c r="G381" s="23"/>
      <c r="H381" s="23"/>
      <c r="I381" s="23">
        <v>0</v>
      </c>
    </row>
    <row r="382" spans="1:9" s="1" customFormat="1" ht="12.75">
      <c r="A382" s="1" t="s">
        <v>1</v>
      </c>
      <c r="B382" s="1" t="s">
        <v>173</v>
      </c>
      <c r="C382" s="1" t="s">
        <v>174</v>
      </c>
      <c r="D382" s="23">
        <v>350</v>
      </c>
      <c r="E382" s="23">
        <v>0</v>
      </c>
      <c r="F382" s="23">
        <v>0</v>
      </c>
      <c r="G382" s="23"/>
      <c r="H382" s="23"/>
      <c r="I382" s="23">
        <v>0</v>
      </c>
    </row>
    <row r="383" spans="1:9" ht="12.75">
      <c r="A383" t="s">
        <v>462</v>
      </c>
      <c r="B383" t="s">
        <v>201</v>
      </c>
      <c r="C383" t="s">
        <v>202</v>
      </c>
      <c r="D383" s="2">
        <v>350</v>
      </c>
      <c r="E383" s="2">
        <v>0</v>
      </c>
      <c r="F383" s="2">
        <v>0</v>
      </c>
      <c r="G383" s="2"/>
      <c r="H383" s="2"/>
      <c r="I383" s="2">
        <v>0</v>
      </c>
    </row>
    <row r="384" spans="1:9" s="1" customFormat="1" ht="12.75">
      <c r="A384" s="1" t="s">
        <v>1</v>
      </c>
      <c r="B384" s="1" t="s">
        <v>178</v>
      </c>
      <c r="C384" s="1" t="s">
        <v>179</v>
      </c>
      <c r="D384" s="23">
        <v>8342</v>
      </c>
      <c r="E384" s="23">
        <v>3278.83</v>
      </c>
      <c r="F384" s="23">
        <v>0</v>
      </c>
      <c r="G384" s="23"/>
      <c r="H384" s="23"/>
      <c r="I384" s="23">
        <v>0</v>
      </c>
    </row>
    <row r="385" spans="1:9" ht="12.75">
      <c r="A385" t="s">
        <v>463</v>
      </c>
      <c r="B385" t="s">
        <v>211</v>
      </c>
      <c r="C385" t="s">
        <v>212</v>
      </c>
      <c r="D385" s="2">
        <v>6342</v>
      </c>
      <c r="E385" s="2">
        <v>3278.83</v>
      </c>
      <c r="F385" s="2">
        <v>0</v>
      </c>
      <c r="G385" s="2"/>
      <c r="H385" s="2"/>
      <c r="I385" s="2">
        <v>0</v>
      </c>
    </row>
    <row r="386" spans="1:9" ht="12.75">
      <c r="A386" t="s">
        <v>464</v>
      </c>
      <c r="B386" t="s">
        <v>181</v>
      </c>
      <c r="C386" t="s">
        <v>182</v>
      </c>
      <c r="D386" s="2">
        <v>2000</v>
      </c>
      <c r="E386" s="2">
        <v>0</v>
      </c>
      <c r="F386" s="2">
        <v>0</v>
      </c>
      <c r="G386" s="2"/>
      <c r="H386" s="2"/>
      <c r="I386" s="2">
        <v>0</v>
      </c>
    </row>
    <row r="387" spans="1:9" s="1" customFormat="1" ht="12.75">
      <c r="A387" s="1" t="s">
        <v>1</v>
      </c>
      <c r="B387" s="1" t="s">
        <v>186</v>
      </c>
      <c r="C387" s="1" t="s">
        <v>187</v>
      </c>
      <c r="D387" s="23">
        <v>43000</v>
      </c>
      <c r="E387" s="23">
        <v>41651.76</v>
      </c>
      <c r="F387" s="23">
        <v>0</v>
      </c>
      <c r="G387" s="23"/>
      <c r="H387" s="23"/>
      <c r="I387" s="23">
        <v>0</v>
      </c>
    </row>
    <row r="388" spans="1:9" ht="12.75">
      <c r="A388" t="s">
        <v>465</v>
      </c>
      <c r="B388" t="s">
        <v>195</v>
      </c>
      <c r="C388" t="s">
        <v>196</v>
      </c>
      <c r="D388" s="2">
        <v>41000</v>
      </c>
      <c r="E388" s="2">
        <v>41651.76</v>
      </c>
      <c r="F388" s="2">
        <v>0</v>
      </c>
      <c r="G388" s="2"/>
      <c r="H388" s="2"/>
      <c r="I388" s="2">
        <v>0</v>
      </c>
    </row>
    <row r="389" spans="1:9" ht="12.75">
      <c r="A389" t="s">
        <v>466</v>
      </c>
      <c r="B389" t="s">
        <v>229</v>
      </c>
      <c r="C389" t="s">
        <v>230</v>
      </c>
      <c r="D389" s="2">
        <v>2000</v>
      </c>
      <c r="E389" s="2">
        <v>0</v>
      </c>
      <c r="F389" s="2">
        <v>0</v>
      </c>
      <c r="G389" s="2"/>
      <c r="H389" s="2"/>
      <c r="I389" s="2">
        <v>0</v>
      </c>
    </row>
    <row r="390" spans="1:9" s="28" customFormat="1" ht="12">
      <c r="A390" s="30" t="s">
        <v>445</v>
      </c>
      <c r="B390" s="30" t="s">
        <v>467</v>
      </c>
      <c r="C390" s="30" t="s">
        <v>468</v>
      </c>
      <c r="D390" s="30">
        <v>556690</v>
      </c>
      <c r="E390" s="30">
        <v>106487.16</v>
      </c>
      <c r="F390" s="30">
        <f>F391</f>
        <v>41900</v>
      </c>
      <c r="G390" s="30">
        <f>G391</f>
        <v>41900</v>
      </c>
      <c r="H390" s="30">
        <v>556690</v>
      </c>
      <c r="I390" s="30">
        <f>H390/D390*100</f>
        <v>100</v>
      </c>
    </row>
    <row r="391" spans="1:9" s="28" customFormat="1" ht="12">
      <c r="A391" s="27" t="s">
        <v>18</v>
      </c>
      <c r="B391" s="27" t="s">
        <v>68</v>
      </c>
      <c r="C391" s="27" t="s">
        <v>69</v>
      </c>
      <c r="D391" s="27">
        <v>556690</v>
      </c>
      <c r="E391" s="27">
        <v>106487.16</v>
      </c>
      <c r="F391" s="27">
        <f>F392+F419</f>
        <v>41900</v>
      </c>
      <c r="G391" s="27">
        <f>G392+G419</f>
        <v>41900</v>
      </c>
      <c r="H391" s="27">
        <v>556690</v>
      </c>
      <c r="I391" s="27">
        <f>H391/D391*100</f>
        <v>100</v>
      </c>
    </row>
    <row r="392" spans="1:9" s="11" customFormat="1" ht="12.75">
      <c r="A392" s="10" t="s">
        <v>1</v>
      </c>
      <c r="B392" s="10" t="s">
        <v>150</v>
      </c>
      <c r="C392" s="10" t="s">
        <v>151</v>
      </c>
      <c r="D392" s="10">
        <v>483290</v>
      </c>
      <c r="E392" s="10">
        <v>106487.16</v>
      </c>
      <c r="F392" s="10">
        <f>F393+F398+F416</f>
        <v>41900</v>
      </c>
      <c r="G392" s="10">
        <f>G393+G398+G416</f>
        <v>37000</v>
      </c>
      <c r="H392" s="10">
        <v>488190</v>
      </c>
      <c r="I392" s="10">
        <f>H392/D392*100</f>
        <v>101.01388400339341</v>
      </c>
    </row>
    <row r="393" spans="1:9" s="11" customFormat="1" ht="12.75">
      <c r="A393" s="11" t="s">
        <v>1</v>
      </c>
      <c r="B393" s="11" t="s">
        <v>152</v>
      </c>
      <c r="C393" s="11" t="s">
        <v>153</v>
      </c>
      <c r="D393" s="10">
        <v>148500</v>
      </c>
      <c r="E393" s="10">
        <v>57311.83</v>
      </c>
      <c r="F393" s="10">
        <f>F394+F396</f>
        <v>0</v>
      </c>
      <c r="G393" s="10">
        <f>G394+G396</f>
        <v>0</v>
      </c>
      <c r="H393" s="10">
        <v>148500</v>
      </c>
      <c r="I393" s="10">
        <f>H393/D393*100</f>
        <v>100</v>
      </c>
    </row>
    <row r="394" spans="1:9" s="11" customFormat="1" ht="12.75">
      <c r="A394" s="11" t="s">
        <v>1</v>
      </c>
      <c r="B394" s="11" t="s">
        <v>154</v>
      </c>
      <c r="C394" s="11" t="s">
        <v>155</v>
      </c>
      <c r="D394" s="10">
        <v>127470</v>
      </c>
      <c r="E394" s="10">
        <v>49194.69</v>
      </c>
      <c r="F394" s="10">
        <f>F395</f>
        <v>0</v>
      </c>
      <c r="G394" s="10">
        <f>G395</f>
        <v>0</v>
      </c>
      <c r="H394" s="10">
        <v>127470</v>
      </c>
      <c r="I394" s="10">
        <f aca="true" t="shared" si="13" ref="I394:I425">H394/D394*100</f>
        <v>100</v>
      </c>
    </row>
    <row r="395" spans="1:9" ht="12.75">
      <c r="A395" t="s">
        <v>469</v>
      </c>
      <c r="B395" t="s">
        <v>157</v>
      </c>
      <c r="C395" s="12" t="s">
        <v>158</v>
      </c>
      <c r="D395" s="2">
        <v>127470</v>
      </c>
      <c r="E395" s="2">
        <v>49194.69</v>
      </c>
      <c r="F395" s="2"/>
      <c r="G395" s="2"/>
      <c r="H395" s="2">
        <v>127470</v>
      </c>
      <c r="I395" s="10">
        <f t="shared" si="13"/>
        <v>100</v>
      </c>
    </row>
    <row r="396" spans="1:9" s="11" customFormat="1" ht="12.75">
      <c r="A396" s="11" t="s">
        <v>1</v>
      </c>
      <c r="B396" s="11" t="s">
        <v>163</v>
      </c>
      <c r="C396" s="11" t="s">
        <v>164</v>
      </c>
      <c r="D396" s="10">
        <v>21030</v>
      </c>
      <c r="E396" s="10">
        <v>8117.14</v>
      </c>
      <c r="F396" s="10">
        <f>F397</f>
        <v>0</v>
      </c>
      <c r="G396" s="10">
        <f>G397</f>
        <v>0</v>
      </c>
      <c r="H396" s="10">
        <v>21030</v>
      </c>
      <c r="I396" s="10">
        <f t="shared" si="13"/>
        <v>100</v>
      </c>
    </row>
    <row r="397" spans="1:9" ht="12.75">
      <c r="A397" t="s">
        <v>470</v>
      </c>
      <c r="B397" t="s">
        <v>166</v>
      </c>
      <c r="C397" s="12" t="s">
        <v>399</v>
      </c>
      <c r="D397" s="2">
        <v>21030</v>
      </c>
      <c r="E397" s="2">
        <v>8117.14</v>
      </c>
      <c r="F397" s="2"/>
      <c r="G397" s="2"/>
      <c r="H397" s="2">
        <v>21030</v>
      </c>
      <c r="I397" s="10">
        <f t="shared" si="13"/>
        <v>100</v>
      </c>
    </row>
    <row r="398" spans="1:9" s="11" customFormat="1" ht="12.75">
      <c r="A398" s="11" t="s">
        <v>1</v>
      </c>
      <c r="B398" s="11" t="s">
        <v>171</v>
      </c>
      <c r="C398" s="11" t="s">
        <v>172</v>
      </c>
      <c r="D398" s="10">
        <v>141290</v>
      </c>
      <c r="E398" s="10">
        <v>49175.33</v>
      </c>
      <c r="F398" s="10">
        <f>F399+F402+F406+F412+F414</f>
        <v>41900</v>
      </c>
      <c r="G398" s="10">
        <f>G399+G402+G406+G412+G414</f>
        <v>37000</v>
      </c>
      <c r="H398" s="10">
        <v>146190</v>
      </c>
      <c r="I398" s="10">
        <f t="shared" si="13"/>
        <v>103.46804444759006</v>
      </c>
    </row>
    <row r="399" spans="1:9" s="11" customFormat="1" ht="12.75">
      <c r="A399" s="11" t="s">
        <v>1</v>
      </c>
      <c r="B399" s="11" t="s">
        <v>173</v>
      </c>
      <c r="C399" s="11" t="s">
        <v>174</v>
      </c>
      <c r="D399" s="10">
        <v>4700</v>
      </c>
      <c r="E399" s="10">
        <v>12500</v>
      </c>
      <c r="F399" s="10">
        <f>F400+F401</f>
        <v>14300</v>
      </c>
      <c r="G399" s="10">
        <f>G400</f>
        <v>0</v>
      </c>
      <c r="H399" s="10">
        <v>19000</v>
      </c>
      <c r="I399" s="10">
        <f t="shared" si="13"/>
        <v>404.2553191489362</v>
      </c>
    </row>
    <row r="400" spans="1:9" ht="12.75">
      <c r="A400" t="s">
        <v>471</v>
      </c>
      <c r="B400" t="s">
        <v>201</v>
      </c>
      <c r="C400" t="s">
        <v>202</v>
      </c>
      <c r="D400" s="2">
        <v>4700</v>
      </c>
      <c r="E400" s="2">
        <v>12500</v>
      </c>
      <c r="F400" s="2">
        <v>12300</v>
      </c>
      <c r="G400" s="2"/>
      <c r="H400" s="2">
        <v>17000</v>
      </c>
      <c r="I400" s="10">
        <f t="shared" si="13"/>
        <v>361.7021276595745</v>
      </c>
    </row>
    <row r="401" spans="2:9" ht="12.75">
      <c r="B401" s="17">
        <v>3212</v>
      </c>
      <c r="C401" s="12" t="s">
        <v>177</v>
      </c>
      <c r="D401" s="13"/>
      <c r="E401" s="13"/>
      <c r="F401" s="13">
        <v>2000</v>
      </c>
      <c r="G401" s="2"/>
      <c r="H401" s="22">
        <v>2000</v>
      </c>
      <c r="I401" s="10" t="e">
        <f t="shared" si="13"/>
        <v>#DIV/0!</v>
      </c>
    </row>
    <row r="402" spans="1:9" s="11" customFormat="1" ht="12.75">
      <c r="A402" s="11" t="s">
        <v>1</v>
      </c>
      <c r="B402" s="11" t="s">
        <v>178</v>
      </c>
      <c r="C402" s="11" t="s">
        <v>179</v>
      </c>
      <c r="D402" s="10">
        <v>16690</v>
      </c>
      <c r="E402" s="10">
        <v>1000</v>
      </c>
      <c r="F402" s="10">
        <f>F403+F404+F405</f>
        <v>0</v>
      </c>
      <c r="G402" s="10">
        <f>G403+G404+G405</f>
        <v>0</v>
      </c>
      <c r="H402" s="10">
        <v>16690</v>
      </c>
      <c r="I402" s="10">
        <f t="shared" si="13"/>
        <v>100</v>
      </c>
    </row>
    <row r="403" spans="1:9" ht="12.75">
      <c r="A403" t="s">
        <v>472</v>
      </c>
      <c r="B403" t="s">
        <v>211</v>
      </c>
      <c r="C403" t="s">
        <v>212</v>
      </c>
      <c r="D403" s="2">
        <v>8240</v>
      </c>
      <c r="E403" s="2">
        <v>1000</v>
      </c>
      <c r="F403" s="2"/>
      <c r="G403" s="2"/>
      <c r="H403" s="2">
        <v>8240</v>
      </c>
      <c r="I403" s="10">
        <f t="shared" si="13"/>
        <v>100</v>
      </c>
    </row>
    <row r="404" spans="1:9" ht="12.75">
      <c r="A404" t="s">
        <v>473</v>
      </c>
      <c r="B404" t="s">
        <v>181</v>
      </c>
      <c r="C404" t="s">
        <v>182</v>
      </c>
      <c r="D404" s="2">
        <v>5000</v>
      </c>
      <c r="E404" s="2">
        <v>0</v>
      </c>
      <c r="F404" s="2"/>
      <c r="G404" s="2"/>
      <c r="H404" s="2">
        <v>5000</v>
      </c>
      <c r="I404" s="10">
        <f t="shared" si="13"/>
        <v>100</v>
      </c>
    </row>
    <row r="405" spans="1:9" ht="12.75">
      <c r="A405" t="s">
        <v>474</v>
      </c>
      <c r="B405" t="s">
        <v>217</v>
      </c>
      <c r="C405" t="s">
        <v>218</v>
      </c>
      <c r="D405" s="2">
        <v>3450</v>
      </c>
      <c r="E405" s="2">
        <v>0</v>
      </c>
      <c r="F405" s="2"/>
      <c r="G405" s="2"/>
      <c r="H405" s="2">
        <v>3450</v>
      </c>
      <c r="I405" s="10">
        <f t="shared" si="13"/>
        <v>100</v>
      </c>
    </row>
    <row r="406" spans="1:9" s="11" customFormat="1" ht="12.75">
      <c r="A406" s="11" t="s">
        <v>1</v>
      </c>
      <c r="B406" s="11" t="s">
        <v>186</v>
      </c>
      <c r="C406" s="11" t="s">
        <v>187</v>
      </c>
      <c r="D406" s="10">
        <v>73000</v>
      </c>
      <c r="E406" s="10">
        <v>10675.33</v>
      </c>
      <c r="F406" s="10">
        <f>F407+F408+F409+F410+F411</f>
        <v>2000</v>
      </c>
      <c r="G406" s="10">
        <f>G407+G408+G409+G410+G411</f>
        <v>22000</v>
      </c>
      <c r="H406" s="10">
        <v>53000</v>
      </c>
      <c r="I406" s="10">
        <f t="shared" si="13"/>
        <v>72.6027397260274</v>
      </c>
    </row>
    <row r="407" spans="1:9" ht="12.75">
      <c r="A407" t="s">
        <v>475</v>
      </c>
      <c r="B407" t="s">
        <v>220</v>
      </c>
      <c r="C407" t="s">
        <v>221</v>
      </c>
      <c r="D407" s="2">
        <v>3000</v>
      </c>
      <c r="E407" s="2">
        <v>0</v>
      </c>
      <c r="F407" s="2"/>
      <c r="G407" s="2"/>
      <c r="H407" s="2">
        <v>3000</v>
      </c>
      <c r="I407" s="10">
        <f t="shared" si="13"/>
        <v>100</v>
      </c>
    </row>
    <row r="408" spans="1:9" ht="12.75">
      <c r="A408" t="s">
        <v>476</v>
      </c>
      <c r="B408" t="s">
        <v>224</v>
      </c>
      <c r="C408" t="s">
        <v>225</v>
      </c>
      <c r="D408" s="2">
        <v>25000</v>
      </c>
      <c r="E408" s="2">
        <v>50</v>
      </c>
      <c r="F408" s="2"/>
      <c r="G408" s="2">
        <v>15000</v>
      </c>
      <c r="H408" s="2">
        <v>10000</v>
      </c>
      <c r="I408" s="10">
        <f t="shared" si="13"/>
        <v>40</v>
      </c>
    </row>
    <row r="409" spans="1:9" ht="12.75">
      <c r="A409" t="s">
        <v>477</v>
      </c>
      <c r="B409" t="s">
        <v>195</v>
      </c>
      <c r="C409" t="s">
        <v>196</v>
      </c>
      <c r="D409" s="2">
        <v>19000</v>
      </c>
      <c r="E409" s="2">
        <v>6225.33</v>
      </c>
      <c r="F409" s="2"/>
      <c r="G409" s="2">
        <v>2000</v>
      </c>
      <c r="H409" s="2">
        <v>17000</v>
      </c>
      <c r="I409" s="10">
        <f t="shared" si="13"/>
        <v>89.47368421052632</v>
      </c>
    </row>
    <row r="410" spans="1:9" ht="12.75">
      <c r="A410" t="s">
        <v>478</v>
      </c>
      <c r="B410" t="s">
        <v>229</v>
      </c>
      <c r="C410" t="s">
        <v>230</v>
      </c>
      <c r="D410" s="2">
        <v>4000</v>
      </c>
      <c r="E410" s="2">
        <v>4400</v>
      </c>
      <c r="F410" s="2">
        <v>2000</v>
      </c>
      <c r="G410" s="2"/>
      <c r="H410" s="2">
        <v>6000</v>
      </c>
      <c r="I410" s="10">
        <f t="shared" si="13"/>
        <v>150</v>
      </c>
    </row>
    <row r="411" spans="1:9" ht="12.75">
      <c r="A411" t="s">
        <v>479</v>
      </c>
      <c r="B411" t="s">
        <v>198</v>
      </c>
      <c r="C411" t="s">
        <v>199</v>
      </c>
      <c r="D411" s="2">
        <v>22000</v>
      </c>
      <c r="E411" s="2">
        <v>0</v>
      </c>
      <c r="F411" s="2"/>
      <c r="G411" s="2">
        <v>5000</v>
      </c>
      <c r="H411" s="2">
        <v>17000</v>
      </c>
      <c r="I411" s="10">
        <f t="shared" si="13"/>
        <v>77.27272727272727</v>
      </c>
    </row>
    <row r="412" spans="1:9" s="11" customFormat="1" ht="12.75">
      <c r="A412" s="11" t="s">
        <v>1</v>
      </c>
      <c r="B412" s="11" t="s">
        <v>285</v>
      </c>
      <c r="C412" s="11" t="s">
        <v>286</v>
      </c>
      <c r="D412" s="10">
        <v>9400</v>
      </c>
      <c r="E412" s="10">
        <v>25000</v>
      </c>
      <c r="F412" s="10">
        <f>F413</f>
        <v>25600</v>
      </c>
      <c r="G412" s="10">
        <f>G413</f>
        <v>0</v>
      </c>
      <c r="H412" s="10">
        <v>35000</v>
      </c>
      <c r="I412" s="10">
        <f t="shared" si="13"/>
        <v>372.3404255319149</v>
      </c>
    </row>
    <row r="413" spans="1:9" ht="12.75">
      <c r="A413" t="s">
        <v>480</v>
      </c>
      <c r="B413" t="s">
        <v>288</v>
      </c>
      <c r="C413" t="s">
        <v>286</v>
      </c>
      <c r="D413" s="2">
        <v>9400</v>
      </c>
      <c r="E413" s="2">
        <v>25000</v>
      </c>
      <c r="F413" s="2">
        <v>25600</v>
      </c>
      <c r="G413" s="2"/>
      <c r="H413" s="2">
        <v>35000</v>
      </c>
      <c r="I413" s="10">
        <f t="shared" si="13"/>
        <v>372.3404255319149</v>
      </c>
    </row>
    <row r="414" spans="1:9" s="11" customFormat="1" ht="12.75">
      <c r="A414" s="11" t="s">
        <v>1</v>
      </c>
      <c r="B414" s="11" t="s">
        <v>232</v>
      </c>
      <c r="C414" s="11" t="s">
        <v>233</v>
      </c>
      <c r="D414" s="10">
        <v>37500</v>
      </c>
      <c r="E414" s="10">
        <v>0</v>
      </c>
      <c r="F414" s="10">
        <f>F415</f>
        <v>0</v>
      </c>
      <c r="G414" s="10">
        <f>G415</f>
        <v>15000</v>
      </c>
      <c r="H414" s="10">
        <v>22500</v>
      </c>
      <c r="I414" s="10">
        <f t="shared" si="13"/>
        <v>60</v>
      </c>
    </row>
    <row r="415" spans="1:9" ht="12.75">
      <c r="A415" t="s">
        <v>481</v>
      </c>
      <c r="B415" t="s">
        <v>244</v>
      </c>
      <c r="C415" t="s">
        <v>233</v>
      </c>
      <c r="D415" s="2">
        <v>37500</v>
      </c>
      <c r="E415" s="2">
        <v>0</v>
      </c>
      <c r="F415" s="2"/>
      <c r="G415" s="2">
        <v>15000</v>
      </c>
      <c r="H415" s="2">
        <v>22500</v>
      </c>
      <c r="I415" s="10">
        <f t="shared" si="13"/>
        <v>60</v>
      </c>
    </row>
    <row r="416" spans="1:9" s="11" customFormat="1" ht="12.75">
      <c r="A416" s="11" t="s">
        <v>1</v>
      </c>
      <c r="B416" s="11" t="s">
        <v>482</v>
      </c>
      <c r="C416" s="11" t="s">
        <v>483</v>
      </c>
      <c r="D416" s="10">
        <v>193500</v>
      </c>
      <c r="E416" s="10">
        <v>0</v>
      </c>
      <c r="F416" s="10">
        <f>F417</f>
        <v>0</v>
      </c>
      <c r="G416" s="10">
        <f>G417</f>
        <v>0</v>
      </c>
      <c r="H416" s="10">
        <v>193500</v>
      </c>
      <c r="I416" s="10">
        <f t="shared" si="13"/>
        <v>100</v>
      </c>
    </row>
    <row r="417" spans="1:9" s="11" customFormat="1" ht="12.75">
      <c r="A417" s="11" t="s">
        <v>1</v>
      </c>
      <c r="B417" s="11" t="s">
        <v>484</v>
      </c>
      <c r="C417" s="11" t="s">
        <v>485</v>
      </c>
      <c r="D417" s="10">
        <v>193500</v>
      </c>
      <c r="E417" s="10">
        <v>0</v>
      </c>
      <c r="F417" s="10">
        <f>F418</f>
        <v>0</v>
      </c>
      <c r="G417" s="10">
        <f>G418</f>
        <v>0</v>
      </c>
      <c r="H417" s="10">
        <v>193500</v>
      </c>
      <c r="I417" s="10">
        <f t="shared" si="13"/>
        <v>100</v>
      </c>
    </row>
    <row r="418" spans="1:9" ht="12.75">
      <c r="A418" t="s">
        <v>486</v>
      </c>
      <c r="B418" t="s">
        <v>487</v>
      </c>
      <c r="C418" t="s">
        <v>488</v>
      </c>
      <c r="D418" s="2">
        <v>193500</v>
      </c>
      <c r="E418" s="2">
        <v>0</v>
      </c>
      <c r="F418" s="2"/>
      <c r="G418" s="2"/>
      <c r="H418" s="2">
        <v>193500</v>
      </c>
      <c r="I418" s="10">
        <f t="shared" si="13"/>
        <v>100</v>
      </c>
    </row>
    <row r="419" spans="1:9" s="11" customFormat="1" ht="12.75">
      <c r="A419" s="10" t="s">
        <v>1</v>
      </c>
      <c r="B419" s="10" t="s">
        <v>252</v>
      </c>
      <c r="C419" s="10" t="s">
        <v>253</v>
      </c>
      <c r="D419" s="10">
        <v>73400</v>
      </c>
      <c r="E419" s="10">
        <v>0</v>
      </c>
      <c r="F419" s="10">
        <f>F420</f>
        <v>0</v>
      </c>
      <c r="G419" s="10">
        <f>G420</f>
        <v>4900</v>
      </c>
      <c r="H419" s="10">
        <v>68500</v>
      </c>
      <c r="I419" s="10">
        <f t="shared" si="13"/>
        <v>93.3242506811989</v>
      </c>
    </row>
    <row r="420" spans="1:9" s="11" customFormat="1" ht="12.75">
      <c r="A420" s="11" t="s">
        <v>1</v>
      </c>
      <c r="B420" s="11" t="s">
        <v>254</v>
      </c>
      <c r="C420" s="11" t="s">
        <v>255</v>
      </c>
      <c r="D420" s="10">
        <v>73400</v>
      </c>
      <c r="E420" s="10">
        <v>0</v>
      </c>
      <c r="F420" s="10">
        <f>F421+F424</f>
        <v>0</v>
      </c>
      <c r="G420" s="10">
        <f>G421+G424</f>
        <v>4900</v>
      </c>
      <c r="H420" s="10">
        <v>68500</v>
      </c>
      <c r="I420" s="10">
        <f t="shared" si="13"/>
        <v>93.3242506811989</v>
      </c>
    </row>
    <row r="421" spans="1:9" s="11" customFormat="1" ht="12.75">
      <c r="A421" s="11" t="s">
        <v>1</v>
      </c>
      <c r="B421" s="11" t="s">
        <v>256</v>
      </c>
      <c r="C421" s="11" t="s">
        <v>257</v>
      </c>
      <c r="D421" s="10">
        <v>56600</v>
      </c>
      <c r="E421" s="10">
        <v>0</v>
      </c>
      <c r="F421" s="10">
        <f>F422+F423</f>
        <v>0</v>
      </c>
      <c r="G421" s="10">
        <f>G422+G423</f>
        <v>0</v>
      </c>
      <c r="H421" s="10">
        <v>56600</v>
      </c>
      <c r="I421" s="10">
        <f t="shared" si="13"/>
        <v>100</v>
      </c>
    </row>
    <row r="422" spans="1:9" ht="12.75">
      <c r="A422" t="s">
        <v>489</v>
      </c>
      <c r="B422" t="s">
        <v>259</v>
      </c>
      <c r="C422" t="s">
        <v>260</v>
      </c>
      <c r="D422" s="2">
        <v>18300</v>
      </c>
      <c r="E422" s="2">
        <v>0</v>
      </c>
      <c r="F422" s="2"/>
      <c r="G422" s="2"/>
      <c r="H422" s="2">
        <v>18300</v>
      </c>
      <c r="I422" s="10">
        <f t="shared" si="13"/>
        <v>100</v>
      </c>
    </row>
    <row r="423" spans="1:9" ht="12.75">
      <c r="A423" t="s">
        <v>490</v>
      </c>
      <c r="B423" t="s">
        <v>359</v>
      </c>
      <c r="C423" t="s">
        <v>360</v>
      </c>
      <c r="D423" s="2">
        <v>38300</v>
      </c>
      <c r="E423" s="2">
        <v>0</v>
      </c>
      <c r="F423" s="2"/>
      <c r="G423" s="2"/>
      <c r="H423" s="2">
        <v>38300</v>
      </c>
      <c r="I423" s="10">
        <f t="shared" si="13"/>
        <v>100</v>
      </c>
    </row>
    <row r="424" spans="1:9" s="11" customFormat="1" ht="12.75">
      <c r="A424" s="11" t="s">
        <v>1</v>
      </c>
      <c r="B424" s="11" t="s">
        <v>361</v>
      </c>
      <c r="C424" s="11" t="s">
        <v>362</v>
      </c>
      <c r="D424" s="10">
        <v>16800</v>
      </c>
      <c r="E424" s="10">
        <v>0</v>
      </c>
      <c r="F424" s="10">
        <f>F425</f>
        <v>0</v>
      </c>
      <c r="G424" s="10">
        <f>G425</f>
        <v>4900</v>
      </c>
      <c r="H424" s="10">
        <v>11900</v>
      </c>
      <c r="I424" s="10">
        <f t="shared" si="13"/>
        <v>70.83333333333334</v>
      </c>
    </row>
    <row r="425" spans="1:9" ht="12.75">
      <c r="A425" t="s">
        <v>491</v>
      </c>
      <c r="B425" t="s">
        <v>364</v>
      </c>
      <c r="C425" t="s">
        <v>365</v>
      </c>
      <c r="D425" s="2">
        <v>16800</v>
      </c>
      <c r="E425" s="2">
        <v>0</v>
      </c>
      <c r="F425" s="2"/>
      <c r="G425" s="2">
        <v>4900</v>
      </c>
      <c r="H425" s="2">
        <v>11900</v>
      </c>
      <c r="I425" s="10">
        <f t="shared" si="13"/>
        <v>70.83333333333334</v>
      </c>
    </row>
    <row r="427" ht="12.75">
      <c r="C427" t="s">
        <v>503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Berkarić Katica</dc:creator>
  <cp:keywords/>
  <dc:description/>
  <cp:lastModifiedBy>Windows korisnik</cp:lastModifiedBy>
  <cp:lastPrinted>2019-10-07T12:03:58Z</cp:lastPrinted>
  <dcterms:created xsi:type="dcterms:W3CDTF">2019-10-16T07:48:47Z</dcterms:created>
  <dcterms:modified xsi:type="dcterms:W3CDTF">2019-10-18T11:21:14Z</dcterms:modified>
  <cp:category/>
  <cp:version/>
  <cp:contentType/>
  <cp:contentStatus/>
</cp:coreProperties>
</file>